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9900" tabRatio="500" activeTab="0"/>
  </bookViews>
  <sheets>
    <sheet name="Proračun" sheetId="1" r:id="rId1"/>
  </sheets>
  <definedNames>
    <definedName name="Excel_BuiltIn_Print_Area" localSheetId="0">'Proračun'!$M$681:$Q$681</definedName>
    <definedName name="Excel_BuiltIn_Print_Area_10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_10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_xlnm.Print_Area" localSheetId="0">'Proračun'!$A$681:$D$681</definedName>
  </definedNames>
  <calcPr fullCalcOnLoad="1"/>
</workbook>
</file>

<file path=xl/sharedStrings.xml><?xml version="1.0" encoding="utf-8"?>
<sst xmlns="http://schemas.openxmlformats.org/spreadsheetml/2006/main" count="781" uniqueCount="435">
  <si>
    <t xml:space="preserve"> </t>
  </si>
  <si>
    <t>Na temelju članka 109. Zakona o proračunu ("Narodne novine" broj 87/08, 136/12. i 15/15) i članka 32.</t>
  </si>
  <si>
    <t>I. OPĆI DIO</t>
  </si>
  <si>
    <t xml:space="preserve">                                          Članak 1.</t>
  </si>
  <si>
    <t>IZVRŠENJE</t>
  </si>
  <si>
    <t>IZVORNI PLAN</t>
  </si>
  <si>
    <t>INDEKS</t>
  </si>
  <si>
    <t>(3/1)</t>
  </si>
  <si>
    <t>(3/2)</t>
  </si>
  <si>
    <t>PRIHODI POSLOVANJA</t>
  </si>
  <si>
    <t>PRIHODI OD PRODAJE NEFINANCIJSKE IMOVINE</t>
  </si>
  <si>
    <t>RASHODI POSLOVANJA</t>
  </si>
  <si>
    <t>RASHODI ZA NABAVU NEFINANCIJSKE IMOVINE</t>
  </si>
  <si>
    <t>RAZLIKA – VIŠAK / MANJAK</t>
  </si>
  <si>
    <t>PRIMICI OD FINANCIJSKE IMOVINE I ZADUŽIVANJA</t>
  </si>
  <si>
    <t>IZDACI ZA FINANCIJSKU IMOVINU I OTPLATE ZAJMOVA</t>
  </si>
  <si>
    <t xml:space="preserve">              Članak 2.</t>
  </si>
  <si>
    <t xml:space="preserve">Prihodi i rashodi prema ekonomskoj klasifikaciji, izvorima financiranja, te rashodi prema funkcijskoj klasifikaciji utvrđeni u Računu prihoda i rashoda </t>
  </si>
  <si>
    <t>izvršeni su kako slijedi:</t>
  </si>
  <si>
    <t>RASHODI PREMA EKONOMSKOJ KLASIFIKACIJI</t>
  </si>
  <si>
    <t>Razred,</t>
  </si>
  <si>
    <t>skupina,</t>
  </si>
  <si>
    <t>Izvršenje za izvješ.</t>
  </si>
  <si>
    <t>Izvorni plan  za</t>
  </si>
  <si>
    <t xml:space="preserve">Izvršenje za </t>
  </si>
  <si>
    <t>Indeks</t>
  </si>
  <si>
    <t>podskup.</t>
  </si>
  <si>
    <t xml:space="preserve">      Naziv </t>
  </si>
  <si>
    <t>razdoblje</t>
  </si>
  <si>
    <t>4/2*100</t>
  </si>
  <si>
    <t>4/3*100</t>
  </si>
  <si>
    <t>i odjeljak</t>
  </si>
  <si>
    <t>godinu</t>
  </si>
  <si>
    <t>RASHODI I IZDACI</t>
  </si>
  <si>
    <t>RASHODI ZA ZAPOSLENE</t>
  </si>
  <si>
    <t>PLAĆE ZA REDOVAN RAD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</si>
  <si>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</si>
  <si>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</si>
  <si>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</si>
  <si>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</si>
  <si>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</si>
  <si>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</si>
  <si>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</si>
  <si>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</si>
  <si>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</si>
  <si>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</si>
  <si>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</si>
  <si>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</si>
  <si>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</si>
  <si>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INVEST.ODRŽAVANJE</t>
  </si>
  <si>
    <t>SITNI INVENTAR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</si>
  <si>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</si>
  <si>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</si>
  <si>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</si>
  <si>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</si>
  <si>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</si>
  <si>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INTELEKTUALNE I OSOBNE USLUGE</t>
  </si>
  <si>
    <t>RAČUNALNE USLUGE</t>
  </si>
  <si>
    <t>OSTALE USLUGE</t>
  </si>
  <si>
    <t>OSTALI NESPOMENUTI RASHODI POSLOVANJA</t>
  </si>
  <si>
    <t>NAKNADE ZA RAD PREDSTAV.I IZVRŠ.TIJELA,POVJER.I SL.</t>
  </si>
  <si>
    <t>PREMIJE OSIGURANJA</t>
  </si>
  <si>
    <t xml:space="preserve">REPREZENTACIJA </t>
  </si>
  <si>
    <t>FINANCIJSKI RASHODI</t>
  </si>
  <si>
    <t>KAMATE ZA PRIMLJENE ZAJMOVE</t>
  </si>
  <si>
    <t>KAMATE ZA PRIMLJENE ZAJMOVE OD BANAKA I OSTALO</t>
  </si>
  <si>
    <t>OSTALI FINANCIJSKI RASHODI</t>
  </si>
  <si>
    <t>BANKARSKE USLUGE I USLUGE PLATNOG PROMETA</t>
  </si>
  <si>
    <t>ZATEZNE KAMATE</t>
  </si>
  <si>
    <t>OSTALI NESP. FINANCISKI RASHODI</t>
  </si>
  <si>
    <t>SUBVENCIJE</t>
  </si>
  <si>
    <t>SUBVENCIJE TRGOVAČKIM DRUŠTV.,OBRTNICIMA</t>
  </si>
  <si>
    <t>Subv.  Obrtnicima razvoj poduzet. I zapoš. Na podr. Okp</t>
  </si>
  <si>
    <t>SUBVENCIJE POLJOPRIVREDNICIMA</t>
  </si>
  <si>
    <t>SUBVENCIJE - ČIPIRANJE PASA</t>
  </si>
  <si>
    <t>POMOĆI DANE U INOZ.I UNUTAR OPĆE DRŽAVE</t>
  </si>
  <si>
    <t>POMOĆI UNUTAR OPĆE DRŽAVE</t>
  </si>
  <si>
    <t>TEKUĆE POMOĆI UNUTAR OPĆE DRŽAVE-JVP</t>
  </si>
  <si>
    <t>TEK. POMOĆ. UNUT. OPĆE DRŽ.-VRTIĆI</t>
  </si>
  <si>
    <t>TEK. POMOĆ. UNUT. OPĆE DRŽ.-O. ŠKOLA</t>
  </si>
  <si>
    <t>TEKUĆE POMOĆI -TIM DVA -HITNA POMOĆ</t>
  </si>
  <si>
    <t>TEKUĆE POMOĆI- " PROGRAM ZAŽELI "</t>
  </si>
  <si>
    <t>TEK. POMOĆI- HRVATSKA GORSKA SLUŽBA ZA SPAŠAVANJE</t>
  </si>
  <si>
    <t>NAKNADE GRAĐANIMA I KUĆANSTVIMA</t>
  </si>
  <si>
    <t>NAKNADE ZA BOLEST I INVALIDNOST</t>
  </si>
  <si>
    <t>NAKNADE GRA ĐANIMA I KUĆANSTVIMA U NOVCU</t>
  </si>
  <si>
    <t>OSTALE NAKNADE GARAĐANIMA I KUĆANSTVIMA</t>
  </si>
  <si>
    <t>NAKNADE GRAĐANIMA I KUĆANSTVIMA U NOVCU</t>
  </si>
  <si>
    <t>NAKNADE ZA STANOVANJE SOCIJAL. SLUČAJEVA</t>
  </si>
  <si>
    <t>NAKNADE GRAĐANIMA I KUĆANSTVIMA U NARAVI</t>
  </si>
  <si>
    <t>OSTALI RASHODI</t>
  </si>
  <si>
    <t>TEKUĆE DONACIJE</t>
  </si>
  <si>
    <t>TEKUĆE DONACIJE U NOVCU</t>
  </si>
  <si>
    <t>KAZNE,PENALI I NAKNADE ŠTETE</t>
  </si>
  <si>
    <t>NAKNADE ŠTETA PRAVNIM I FIZIČKIM OSOBAMA</t>
  </si>
  <si>
    <t>IZVANREDNI RASHODI</t>
  </si>
  <si>
    <t>NEPREDVIĐENI RASHODI DO VISINE PRORAČ.PRIČUVE</t>
  </si>
  <si>
    <t>OSTALI IZVANREDNI RASHODI</t>
  </si>
  <si>
    <t>RASHODI ZA NABAVU NEFINANC.IMOVINE</t>
  </si>
  <si>
    <t>RASHODI ZA NABAVU NEPROIZVED.IMOVINE</t>
  </si>
  <si>
    <t>MATERIJALNA IMOVINA - PRIRODNA BOGATSTVA</t>
  </si>
  <si>
    <t>ZEMLJIŠTE</t>
  </si>
  <si>
    <t>RASHODI ZA NABAVU PROIZV.DUGOTR.IMOV.</t>
  </si>
  <si>
    <t>GRAĐEVINSKI OBJEKTI</t>
  </si>
  <si>
    <t>POSLOVNI OBJEKTI</t>
  </si>
  <si>
    <t>CESTE I SL.GRAĐEVINSKI OBJEKTI</t>
  </si>
  <si>
    <t>OSTALI GRAĐEVINSKI OBJEKTI</t>
  </si>
  <si>
    <t>DOKUMENTACIJA PRIPR. EU FONDOVI</t>
  </si>
  <si>
    <t>POSTROJENJA I OPREMA</t>
  </si>
  <si>
    <t>UREDSKA OPREMA I NAMJEŠTAJ</t>
  </si>
  <si>
    <t>KOMUNIKACIJSKA OPREMA</t>
  </si>
  <si>
    <t>OPREMA ZA ODRŽAVANJE I ZAŠTITU</t>
  </si>
  <si>
    <t>UREĐAJI, STROJEVI I OPREMA ZA OSTALE NAMJENE</t>
  </si>
  <si>
    <t>NEMATERIJALNA PROIZVEDENA IMOVINA</t>
  </si>
  <si>
    <t>ULAGANJA U RAČUNALNE PROGRAME</t>
  </si>
  <si>
    <t>OTPLATA GLAVNICE KREDITA</t>
  </si>
  <si>
    <t xml:space="preserve"> Otplata glavnice prim. Zaj. Osig. Društava u jav. Sektor. Dugoročni</t>
  </si>
  <si>
    <t>VLASTITI IZVORI</t>
  </si>
  <si>
    <t>Rezultat poslovanja</t>
  </si>
  <si>
    <t>Manjak prihoda</t>
  </si>
  <si>
    <t>PRIHODI PREMA EKONOMSKOJ KLASIFIKACIJI</t>
  </si>
  <si>
    <t>SVEUKUPNO PRIHODI I PRIMICI</t>
  </si>
  <si>
    <t>PRIHODI OD POREZA</t>
  </si>
  <si>
    <t>POREZ I PRIREZ NA DOHODAK</t>
  </si>
  <si>
    <t>POREZ I PRIREZ NA DOHODAK OD NESAMOSTAL.RADA</t>
  </si>
  <si>
    <t>POREZ I PRIREZ NA DOHODAK PO GODIŠNJOJ PRIJAVI</t>
  </si>
  <si>
    <t>DIO POREZA NA DOH.DOBIVEN KROZ POTPORE IZRAVNANJA-JVP</t>
  </si>
  <si>
    <t>POREZI NA IMOVINU</t>
  </si>
  <si>
    <t>POVREMENI POREZI NA IMOVINU</t>
  </si>
  <si>
    <t>POREZI NA ROBU I USLUGE</t>
  </si>
  <si>
    <t>POREZ NA POTROŠNJU</t>
  </si>
  <si>
    <t>POREZ NA TVRTKU</t>
  </si>
  <si>
    <t>OSTALI NERASPOREĐENI PRIHODI OD POREZA</t>
  </si>
  <si>
    <t>POMOĆI OD SUBJEKATA UNUTAR DRŽAVE</t>
  </si>
  <si>
    <t>POMOĆI IZ PRORAČUNA</t>
  </si>
  <si>
    <t>TEKUĆE POMOĆI IZ PRORAČUNA</t>
  </si>
  <si>
    <t>KAPITALNE POMOĆI IZ PRORAČUNA</t>
  </si>
  <si>
    <t>POMOĆI OD OSTALIH SUBJEKATA UNUTAR OPĆE DRŽAVE</t>
  </si>
  <si>
    <t>KAPITALNE POMOĆI OD OSTALIH SUBJEKATA</t>
  </si>
  <si>
    <t>PRIHODI OD IMOVINE</t>
  </si>
  <si>
    <t>PRIHODI OD FINANCIJSKE IMOVINE</t>
  </si>
  <si>
    <t>PRIHODI OD KAMATA NA DANE ZAJMOVE</t>
  </si>
  <si>
    <t>KAMATE NA OROČENA SREDSTVA I DEPOZITE PO VIĐENJU</t>
  </si>
  <si>
    <t>PRIHODI OD ZATEZNIH KAMATA</t>
  </si>
  <si>
    <t>PRIHODI OD NEFINANCIJSKE IMOVINE</t>
  </si>
  <si>
    <t>NAKNADE ZA KONCESIJE</t>
  </si>
  <si>
    <t>PRIHODI OD ZAKUPA I IZNAJMLJIVANJA IMOVINE</t>
  </si>
  <si>
    <t>OSTALI PRIHODI OD NEFINANCIJSKE IMOVINE</t>
  </si>
  <si>
    <t>PRIHOD OD SPOMENIĆKE RENTE</t>
  </si>
  <si>
    <t>PRIHODI OD ADMIN.PRIST.I PO POSEB.PROP.</t>
  </si>
  <si>
    <t>ADMINISTRATIVNE PRISTOJBE</t>
  </si>
  <si>
    <t>OPĆINSKE PRISTOJBE I NAKNADE</t>
  </si>
  <si>
    <t>OSTALE UPRAVNE PRISTOJBE</t>
  </si>
  <si>
    <t>OSTALE PRISTOJBE</t>
  </si>
  <si>
    <t>PRIHODI PO POSEBNIM PROPISIMA</t>
  </si>
  <si>
    <t xml:space="preserve">VODNI DOPRINOS </t>
  </si>
  <si>
    <t>DOPRINOSI ZA ŠUME</t>
  </si>
  <si>
    <t>OSTALI NESPOMENUTI PRIHODI</t>
  </si>
  <si>
    <t>OSTALI NES. PRIH. PO POS. PROPIS. LEGAL</t>
  </si>
  <si>
    <t>KOMUNALNI DOPRINOS</t>
  </si>
  <si>
    <t>KOMUNALNA NAKNADA</t>
  </si>
  <si>
    <t>OSTALI PRIHODI</t>
  </si>
  <si>
    <t>VLASTITI PRIHODI</t>
  </si>
  <si>
    <t>PRIHODI OD PRODAJ ROBA I USLUGA</t>
  </si>
  <si>
    <t>KAZNE</t>
  </si>
  <si>
    <t>PRIHODI OD PRODAJE NEFINANC.IMOVINE</t>
  </si>
  <si>
    <t>PRIHODI OD PRODAJE NEPROIZVED.IMOVINE</t>
  </si>
  <si>
    <t>PRIHODI OD PRODAJE MATERIJALNE IMOVINE-PRIR.BOGAT.</t>
  </si>
  <si>
    <t>PRIHODI OD PRODAJE PROIZ.DUGOT.IMOVINE</t>
  </si>
  <si>
    <t>PRIHODI OD PRODAJE GRAĐ OBJEKATA</t>
  </si>
  <si>
    <t>STAMBENI OBJEKTI</t>
  </si>
  <si>
    <t>PRIHODI OD PRODAJE POSTROJENJA I OPREME</t>
  </si>
  <si>
    <t>PRIMICI OD FINAN.IMOVINE I ZADUŽIVANJA</t>
  </si>
  <si>
    <t>PRIMLJENE OTPLATE GLAVNICE DANIH ZAJM.</t>
  </si>
  <si>
    <t>PRIMICI GLAVNICE ZAJMOVA DANIH GRAĐANIMA</t>
  </si>
  <si>
    <t>POVRAT ZAJMOVA DANIH GRAĐANIMA I KUĆANSTVIMA</t>
  </si>
  <si>
    <t>PRIMICI OD ZADUŽIVANJA</t>
  </si>
  <si>
    <t>PRIMLJENI ZAJMOVI OD BANAKA I DR.</t>
  </si>
  <si>
    <t>PRIMLJENI ZAJMOVI OD TUZEMNIH BANAKA</t>
  </si>
  <si>
    <t>PRIHODI PREMA IZVORIMA FINANCIRANJA</t>
  </si>
  <si>
    <t>IZVOR FINANCIRANJA: 11 Opći prihodi i primici</t>
  </si>
  <si>
    <t>IZVOR FINANCIRANJA: 52 Ostale pomoći</t>
  </si>
  <si>
    <t>IZVOR FINANCIRANJA: 43 Ostali prihodi za posebne namjene</t>
  </si>
  <si>
    <t>IZVOR FINANCIRANJA: Opći prihodi i primici</t>
  </si>
  <si>
    <t>RASHODI PREMA IZVORIMA FINANCIRANJA</t>
  </si>
  <si>
    <t xml:space="preserve">             RASHODI PREMA FUNKCIJSKOJ KLASIFIKACIJI</t>
  </si>
  <si>
    <t>0111 Izvršna i zakonodavna tijela</t>
  </si>
  <si>
    <t>051 Gospodarenje otpadom</t>
  </si>
  <si>
    <t>064 Ulična rasvjeta</t>
  </si>
  <si>
    <t>0421 Poljoprivreda</t>
  </si>
  <si>
    <t>032 Usluge protupožarne zaštite</t>
  </si>
  <si>
    <t>0911 Predškolsko obrazovanje</t>
  </si>
  <si>
    <t>0912 Osnovno obrazovanje</t>
  </si>
  <si>
    <t>104 Obitelj i djeca</t>
  </si>
  <si>
    <t xml:space="preserve">107 Socijalna pomoć stanovništvu </t>
  </si>
  <si>
    <t>081 Službe rekreacije i sporta</t>
  </si>
  <si>
    <t>082 Službe kulture</t>
  </si>
  <si>
    <t>084 Religijske i druge službe zajednice</t>
  </si>
  <si>
    <t>0451 Cestovni promet</t>
  </si>
  <si>
    <t>0473 Turizam</t>
  </si>
  <si>
    <t>052 Gospodarenje otpadnim vodama</t>
  </si>
  <si>
    <t xml:space="preserve">            Račun financiranja prema ekonomskoj klasifikaciji i prema izvorima financiranja izvršen je kako slijedi:</t>
  </si>
  <si>
    <t xml:space="preserve">            RAČUN FINANCIRANJA PREMA EKONOMSKOJ KLASIFIKACIJI</t>
  </si>
  <si>
    <t>IZDACI ZA FINANCIJSKU IMOVINU I OTPLATU ZAJMOVA</t>
  </si>
  <si>
    <t xml:space="preserve">                RAČUN FINANCIRANJA - ANALITIKA</t>
  </si>
  <si>
    <t>II. POSEBNI DIO</t>
  </si>
  <si>
    <t xml:space="preserve">                                           Članak 3.</t>
  </si>
  <si>
    <t>Izvršenje rashoda i izdataka po organizacijskoj klasifikaciji (Tablica1.) te po programskoj klasifikaciji (Tablica 2.) je slijedeće:</t>
  </si>
  <si>
    <t>Tablica1.: Rashodi i izdaci  po organizacijskoj klasifikaciji izvršeni su kako slijedi:</t>
  </si>
  <si>
    <t xml:space="preserve">   UKUPNI RASHODI I IZDACI</t>
  </si>
  <si>
    <t>Tablica 2.: Rashodi i izdaci  po programskoj klasifikaciji izvršeni su kako slijedi:</t>
  </si>
  <si>
    <t>001 Program : Redovan rad predstavničkog i izvršnog tijela</t>
  </si>
  <si>
    <t>Materijalni rashodi</t>
  </si>
  <si>
    <t>Ostali nespomenuti rashodi poslovanja</t>
  </si>
  <si>
    <t>Ostali nepomenuti rashodi poslovanja</t>
  </si>
  <si>
    <t>Reprezentacija</t>
  </si>
  <si>
    <t>002 Program : Redovan rad jedinstvenog upravnog odjela</t>
  </si>
  <si>
    <t>Rashodi za zaposlene</t>
  </si>
  <si>
    <t>Plaće</t>
  </si>
  <si>
    <t>Plaće za redovan rad</t>
  </si>
  <si>
    <t>Ostali rashodi za zaposlene</t>
  </si>
  <si>
    <t>Doprinosi na plaće</t>
  </si>
  <si>
    <t>Doprinosi za zdravstveno osiguranje</t>
  </si>
  <si>
    <t>Naknade troškova zaposlenima</t>
  </si>
  <si>
    <t>Službena putovanja</t>
  </si>
  <si>
    <t>Naknade za prijevoz</t>
  </si>
  <si>
    <t>Naknade za prijevoz – geronto domačice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</si>
  <si>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</si>
  <si>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</si>
  <si>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</si>
  <si>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</si>
  <si>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</si>
  <si>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Sitni inventar</t>
  </si>
  <si>
    <t>Rashodi za usluge</t>
  </si>
  <si>
    <t>Usluge telefona, pošte i prijevoza</t>
  </si>
  <si>
    <t>Usluge promidžbe i informiranja</t>
  </si>
  <si>
    <t>Intelektualne i osobne usluge</t>
  </si>
  <si>
    <t>Računalne usluge</t>
  </si>
  <si>
    <t>Ostale usluge</t>
  </si>
  <si>
    <t>Premije osiguranja</t>
  </si>
  <si>
    <t>Financijski rashodi</t>
  </si>
  <si>
    <t>Kamate za primljene zajmove</t>
  </si>
  <si>
    <t>Kamate za primljene zajmove od banaka i sl.</t>
  </si>
  <si>
    <t>Ostali financijski rashodi</t>
  </si>
  <si>
    <t>Bankarske usluge i usluge platnog prometa</t>
  </si>
  <si>
    <t>Zatezne kamate</t>
  </si>
  <si>
    <t xml:space="preserve">Ostali nesp. Finanancijski rashodi </t>
  </si>
  <si>
    <t>Subvencije</t>
  </si>
  <si>
    <t>Subvencije trgovačkim društvima, obrtnicima i sl.</t>
  </si>
  <si>
    <t>Subvencije  poljoprivredicima</t>
  </si>
  <si>
    <t>čipiranje pasa</t>
  </si>
  <si>
    <t>Pomoći dane u inoz. I unutar opće države</t>
  </si>
  <si>
    <t>Pomoći unutar opće države</t>
  </si>
  <si>
    <t xml:space="preserve">Ustupljeni dio za vatrogasne postrojbe </t>
  </si>
  <si>
    <t>Tek. Pom.  Sred. Žup.grad.i. općinsk. Prorač.-vrtići</t>
  </si>
  <si>
    <t>Tek. Pom.  Sred. Žup.grad.i. općinsk. Prorač.-škola</t>
  </si>
  <si>
    <t>Naknade građ. I kuć. Na temelju osiguranja i dr. naknade</t>
  </si>
  <si>
    <t>Naknade građ. I kućanstvima na temelju bolesti i invalidnosti</t>
  </si>
  <si>
    <t>Naknade građanima i kućanstvima u novcu-bolest</t>
  </si>
  <si>
    <t>Ostali rashodi</t>
  </si>
  <si>
    <t>Kazne penali i naknade štete</t>
  </si>
  <si>
    <t>Naknade šteta pravnim i fizičkim osobama</t>
  </si>
  <si>
    <t>Izvanredni rashodi</t>
  </si>
  <si>
    <t>Nepredviđeni rashodi do visine proračunske pričuve</t>
  </si>
  <si>
    <t>Ostali izvanredni rashodi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</si>
  <si>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</si>
  <si>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</si>
  <si>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</si>
  <si>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</si>
  <si>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</si>
  <si>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Uređaji, strojevi i oprema za ostale namjene</t>
  </si>
  <si>
    <t>Računalni programi</t>
  </si>
  <si>
    <t>Ulaganja u računalne programe</t>
  </si>
  <si>
    <t>003 Program : Tekuće i investicijsko održavanje imovine</t>
  </si>
  <si>
    <t>Materijal i dijelovi za tekuće i investicijsko održavanje</t>
  </si>
  <si>
    <t>Usluge tekućeg i investicijskog održavanja</t>
  </si>
  <si>
    <t>Komunalne usluge-deratizacija, dezinsekcija</t>
  </si>
  <si>
    <t>Komunalne usluge</t>
  </si>
  <si>
    <t>Naknade građanima i kućanstvima</t>
  </si>
  <si>
    <t>Ostale naknade građanima i kućanstvima iz proračuna</t>
  </si>
  <si>
    <t>Naknade građanima i kućanstvima u novcu</t>
  </si>
  <si>
    <t>Naknade građ. I kuć-u novu-ogrijev</t>
  </si>
  <si>
    <t>Naknade za stanovanje spc. Slučajeva</t>
  </si>
  <si>
    <t>Nak. Građ. I kućanstvima u novcu-studenti</t>
  </si>
  <si>
    <t>Nak. Građ. I kućanstvima u novcu – srednjoškolci</t>
  </si>
  <si>
    <t>Nak. Građ. I kućanstvima u novcu – novorođenčad</t>
  </si>
  <si>
    <t>Nak. Građ. I kućanstvima u naravi-klub Mariška</t>
  </si>
  <si>
    <t>Rashodi za nabavu neproizvedene dugotrajne imovine</t>
  </si>
  <si>
    <t>Materijalna imovina - prirodna bogatstva</t>
  </si>
  <si>
    <t>Zemljište</t>
  </si>
  <si>
    <t>Građevinski objekti</t>
  </si>
  <si>
    <t>Ceste i sl.građevnski objekti-Izgradnja cesta unutar Pod. Z. Istok</t>
  </si>
  <si>
    <t>Ostali građevinski objekti</t>
  </si>
  <si>
    <t>Ostali građevinski objekti – Moderizacija javne rasvjete</t>
  </si>
  <si>
    <t>Poslovni objekti</t>
  </si>
  <si>
    <t>Poslovni objekti-društveni domovi nabava inventara</t>
  </si>
  <si>
    <t>Obnova spom. -seća , Limbuš.....</t>
  </si>
  <si>
    <t>Obnova spom. Sveta Obitelj</t>
  </si>
  <si>
    <t>Arheološki lokalitet-Gorbonuk</t>
  </si>
  <si>
    <t>Ostali građ. obj.-plinska mreža</t>
  </si>
  <si>
    <t>Ostal. Građ. ob. - Sanacija odlagališta smetišta</t>
  </si>
  <si>
    <t>35  Izgradnja ETNO KUĆE u naselju Kloštar Podravski</t>
  </si>
  <si>
    <t xml:space="preserve">Ostali građ. obj.-Etno Kuća </t>
  </si>
  <si>
    <t>36  Izgradnj. Parkirališta/ igrališta-u naseljima Općine Kloštar Podravski</t>
  </si>
  <si>
    <t>Izgradnj. Dječjeg igrališta/parkirališta</t>
  </si>
  <si>
    <t>37  Prijevozna sredstva</t>
  </si>
  <si>
    <t>Postrojenje i oprema</t>
  </si>
  <si>
    <t xml:space="preserve"> Ceste i slični građ -Komunalno vozilo- priključci</t>
  </si>
  <si>
    <t>Nematerijalna proizvedena imocina</t>
  </si>
  <si>
    <t>Dokumenti prostornog uređenja-pr. Planovi i ostalo</t>
  </si>
  <si>
    <t>41  Rekonstrukcija nerazvrste ceste Prugovac – Kozarevac</t>
  </si>
  <si>
    <t>42  Ostali Građevinski objekti- Videonadzor na području Općine Kloštar Podravski</t>
  </si>
  <si>
    <t>Ostali građevinski objekti – videonadzor</t>
  </si>
  <si>
    <t>43 Legalizacija objekata  i izrada projektne dokumentacije</t>
  </si>
  <si>
    <t>Legalizacija objekata i izrada projektne dokumentacije</t>
  </si>
  <si>
    <t>44 Akcijski plan održavanja energetskog raz.</t>
  </si>
  <si>
    <t>Akcijski plan održavanja energetskog raz.</t>
  </si>
  <si>
    <t>45  Projekt izgradnje kanalizacije u aglomeraciji Općine Kloštar Podravski</t>
  </si>
  <si>
    <t>47 Postavljanje semafora s mjeračem brzine</t>
  </si>
  <si>
    <t>Ceste i ostali građevinski objekti-postava semafora</t>
  </si>
  <si>
    <t>48 izgradnja turističkog naselja</t>
  </si>
  <si>
    <t>Građevniski objekti</t>
  </si>
  <si>
    <t>Ostali građ.- izgadnja turističkog naselja</t>
  </si>
  <si>
    <t>49 Izgradnja parka i šetališta u naselju Budančevica</t>
  </si>
  <si>
    <t xml:space="preserve"> Ceste i  građevinski objekti</t>
  </si>
  <si>
    <t>50 Izgradnja groblja na području Općine Kloštar Podravski</t>
  </si>
  <si>
    <t xml:space="preserve"> Ostali građevinski objekti</t>
  </si>
  <si>
    <t>51 Rekonstrukcija i adaptacija športsko-vatrogasnih domova na području OKP</t>
  </si>
  <si>
    <t xml:space="preserve">52 Otplata glavnice primljenog kredita od tuz. Kredit. institucija </t>
  </si>
  <si>
    <t xml:space="preserve">         Članak 4.</t>
  </si>
  <si>
    <t xml:space="preserve">         Članak 5.</t>
  </si>
  <si>
    <t>Općina Kloštar Podravski nije se zaduživala na stranom tržištu novca i kapitala, nije davala jamstva i nema izdataka po jamstvima.</t>
  </si>
  <si>
    <t xml:space="preserve">         Članak 6.</t>
  </si>
  <si>
    <t xml:space="preserve">         Članak 7.</t>
  </si>
  <si>
    <t xml:space="preserve">         Članak 8.</t>
  </si>
  <si>
    <t>Obrazloženje ostvarenja prihoda i primitaka, rashoda i izdataka nalazi se u prilogu ovog Polugodišnjeg izvještaja o izvršenju Proračuna</t>
  </si>
  <si>
    <t>i njegov je sastavni dio.</t>
  </si>
  <si>
    <t>IV. ZAVRŠNA ODREDBA</t>
  </si>
  <si>
    <t xml:space="preserve">         Članak 9.</t>
  </si>
  <si>
    <t xml:space="preserve">            OPĆINSKO VIJEĆE</t>
  </si>
  <si>
    <t>OPĆINA KLOŠTAR PODRAVSKI</t>
  </si>
  <si>
    <t>PREDSJEDNIK:</t>
  </si>
  <si>
    <t xml:space="preserve">   Antun Karas</t>
  </si>
  <si>
    <t>UKUPNO PRIHODI</t>
  </si>
  <si>
    <t>UKUPNO RASHODI</t>
  </si>
  <si>
    <t>NETO FINANCIRANJE</t>
  </si>
  <si>
    <t>UKUPAN DONOS VIŠKA/MANJKA IZ PRETHODNIH GODINA</t>
  </si>
  <si>
    <t>DIO KOJI ĆE SE RASPOREDITI/POKRITI U RAZDOBLJU</t>
  </si>
  <si>
    <t>VIŠAK/MANJAK +NETO FINANCIRANJE+RASPOLOŽIVA SREDSTVA IZ</t>
  </si>
  <si>
    <t>PROTEKLIH GODINA</t>
  </si>
  <si>
    <t>PRIOJEKT IZG. KANAL. U AGLOMERACIJI</t>
  </si>
  <si>
    <t>NABAVA SPREMNIKA ZA ODV PRIKUPLJANJE</t>
  </si>
  <si>
    <t xml:space="preserve">                 KLOŠTAR PODRAVSKI ZA  2019. GODINU</t>
  </si>
  <si>
    <t>Proračun Općine Kloštar Podravski za 2019. godinu ("Službeni glasnik Koprivničko-križevačke županije"</t>
  </si>
  <si>
    <t>1 Naknade za rad predstavničkih i izvršnih tijela,povjerenstava i sl.</t>
  </si>
  <si>
    <t>2 Promidžba Općine</t>
  </si>
  <si>
    <t>3  Osnovni troškovi funkcioniranja</t>
  </si>
  <si>
    <t>4  Nabava opreme za potrebe redovnog funkcioniranja</t>
  </si>
  <si>
    <t>5 Održavanje objekata</t>
  </si>
  <si>
    <t>6 Deratizacija i dezinsekcija</t>
  </si>
  <si>
    <t>004 Program : KOMUNALNO KP d.o.o.</t>
  </si>
  <si>
    <t>7 Održavanje javne rasvjete</t>
  </si>
  <si>
    <t>8 Održavanje javnih i nerazvrstanih prometnica</t>
  </si>
  <si>
    <t>9 Održavanje javnih površina i ostalo</t>
  </si>
  <si>
    <t>10 Održavanje smetlišta</t>
  </si>
  <si>
    <t>11 Komunalne usluge</t>
  </si>
  <si>
    <t>12 Održavanje odvodnih kanala za oborinske vode</t>
  </si>
  <si>
    <t>005 Program : Socijalna i zdravstvena zaštita</t>
  </si>
  <si>
    <t>13 Pomoć obiteljima i kućanstvima</t>
  </si>
  <si>
    <t>14  Ostale naknade iz proračuna u naravi</t>
  </si>
  <si>
    <t>006 Program : Religija, kultura, šport i ostale društvene djelatnosti</t>
  </si>
  <si>
    <t>15 Religija</t>
  </si>
  <si>
    <t>16 Kultura</t>
  </si>
  <si>
    <t>17 Šport</t>
  </si>
  <si>
    <t>18 Vatrogastvo</t>
  </si>
  <si>
    <t>19 Civilna zaštita</t>
  </si>
  <si>
    <t>20 Političke stranke</t>
  </si>
  <si>
    <t>21 Bibliobus</t>
  </si>
  <si>
    <t>22 Crveni križ</t>
  </si>
  <si>
    <t>23 Ostale društvene djelatnosti</t>
  </si>
  <si>
    <t>24 HGSS</t>
  </si>
  <si>
    <t>24 Poduzetnička zona</t>
  </si>
  <si>
    <t>25 Moderizacija javne rasvjete na području Općine Kloštar Podravski</t>
  </si>
  <si>
    <t>26 Općinski vodovod-Izgradnja vodovodne mreže na području  Općine Kloštar Podravski</t>
  </si>
  <si>
    <t>27 Sportska dvorana</t>
  </si>
  <si>
    <t>28  Poslovni objekti druš. Domovi i mrtvačnice na podr. Općine Kloštar Podravski</t>
  </si>
  <si>
    <t>29  Poslovni objekti- Društveni domovi nabava inventara na području Općine Kloštar Podravski</t>
  </si>
  <si>
    <t>30  Ostali građevinski objekti spomenici</t>
  </si>
  <si>
    <t>31  Djećji vrtić- Dom Oderijan</t>
  </si>
  <si>
    <t>32  Rekon. Dot. Plinske mreže na podr.naselja Općine Kloštar Podravski</t>
  </si>
  <si>
    <t>33 Sanacija odlagališta otpada</t>
  </si>
  <si>
    <t>39 Dokumentacija-pripr. Projekc. Za EU -fondovi</t>
  </si>
  <si>
    <t xml:space="preserve">40 Poslovni objekt Zgrada Općine </t>
  </si>
  <si>
    <t>41  Ostali Građevinski objekti-Asvaltiranje nerazv. Prom. Na pod. OKP  i pješ. Staza Kozarevac</t>
  </si>
  <si>
    <t>54 Obnova zgrade vatrogasnog doma KP</t>
  </si>
  <si>
    <t>55 Energetska obnova objekta NK Mladost</t>
  </si>
  <si>
    <t>56 ZAŽELI program zapošljavanja žena</t>
  </si>
  <si>
    <t xml:space="preserve">57 Adaptacija i uređene za javnu namjenu mješ. Zamjene u KP </t>
  </si>
  <si>
    <t>58 Dječje igralište Kozarevac</t>
  </si>
  <si>
    <t>59 Izgradnja platfore za prijevoz osoba s invaliditetom</t>
  </si>
  <si>
    <t>60 Nabava i zamjena cestovnih svjetiljki</t>
  </si>
  <si>
    <t>61 Nabava spremnika za odvojeno prikupljanje komunalnog otpada</t>
  </si>
  <si>
    <t>63 Poučno-edukativna pješačka staza "Veliki Brijeg" Kozarevac</t>
  </si>
  <si>
    <t>64 Energetska obnova Društveni dom Budančevica</t>
  </si>
  <si>
    <t>65 Polivalentni objekat javne namjene -TRŽNICA</t>
  </si>
  <si>
    <t>66 Izgradnja tribine</t>
  </si>
  <si>
    <t>67 Opremanje pozornice Dom Kloštar Podravski</t>
  </si>
  <si>
    <t>Materijal i dijelovi za tekuće i investicijsko održavanje-opć</t>
  </si>
  <si>
    <t>Usluge tekućeg i investicijskog održavanja-opć</t>
  </si>
  <si>
    <t>Ceste i sl.građev. ob.- asvaltiranje neraz. Prom</t>
  </si>
  <si>
    <t xml:space="preserve">Ceste i sl.građev. ob.- rekonstrukcija neraz. Ceste </t>
  </si>
  <si>
    <t>REBALANS</t>
  </si>
  <si>
    <t xml:space="preserve">GODIŠNJI IZVJEŠTAJ O IZVRŠENJU PRORAČUNA OPĆINE </t>
  </si>
  <si>
    <t>Rebalans</t>
  </si>
  <si>
    <t>Izvršenje</t>
  </si>
  <si>
    <t xml:space="preserve">Rebalans </t>
  </si>
  <si>
    <t>Doprinos za zapošljavanje</t>
  </si>
  <si>
    <t>007 Program: Izgradnja i nabava poslovnih i građevinskih objekata</t>
  </si>
  <si>
    <t>68 Izgradnja reciklažnog dvorišta Kloštar Podravski</t>
  </si>
  <si>
    <t>70 Izrada projektno tehničke dokumentacije za polivalentni objekat Tržnica</t>
  </si>
  <si>
    <t>Ovaj Godišnji izvještaj o izvršenju Proračuna objavit će se u "Službenom glasniku Koprivničko-križevačke županije".</t>
  </si>
  <si>
    <t>U razdoblju od 1.siječnja do 31. prosinca 2019. godine ostvaren je višak prihoda i primitaka u svoti od 415.265,00  kuna.</t>
  </si>
  <si>
    <t>U razdoblju od 1. siječnja do 31. prosinca 2019. godine sredstva Proračunske zalihe nisu korištena.</t>
  </si>
  <si>
    <t>Izvještaj o izvršenju Plana razvojnih programa Općine Kloštar Podravski za razdoblje od 1. siječnja do 31. prosinca 2019. godine</t>
  </si>
  <si>
    <t>nalazi se  u prilogu ovog Godišnjeg izvještaja o izvršenju Proračuna i njegov je sastavni dio.</t>
  </si>
  <si>
    <t>Statuta Općine Kloštar Podravski ("Službeni glasnik Koprivničko-križevačke županije" broj 6/13, 3/18. i 7/20),</t>
  </si>
  <si>
    <t xml:space="preserve"> broj 23/17. i 23/19) (u daljnjem tekstu: Proračun) izvršen je kako slijedi:</t>
  </si>
  <si>
    <t>A. RAČUN PRIHODA I RASHODA</t>
  </si>
  <si>
    <t>B. RAČUN FINANCIRANJA</t>
  </si>
  <si>
    <t>C. RASPOLOŽIVA SREDSTVA IZ PRETHODNIH GODINA</t>
  </si>
  <si>
    <t xml:space="preserve">       A. RAČUN PRIHODA I RASHODA</t>
  </si>
  <si>
    <t>Općinsko vijeće Općine Kloštar Podravski na 29. sjednici održanoj 24. lipnja 2020. donijelo je</t>
  </si>
  <si>
    <t>KLASA: 400-08/20-01/01</t>
  </si>
  <si>
    <t>URBROJ: 2137/16-20-01</t>
  </si>
  <si>
    <t>Kloštar Podravski, 24. lipnja 2020.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</si>
</sst>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.00\ &quot;HRK&quot;_-;\-* #,##0.00\ &quot;HRK&quot;_-;_-* &quot;-&quot;??\ &quot;HRK&quot;_-;_-@_-"/>
    <numFmt numFmtId="170" formatCode="#,##0.00\ ;\-#,##0.00\ ;&quot; -&quot;#\ ;@\ "/>
    <numFmt numFmtId="171" formatCode="#,##0\ ;\-#,##0\ ;&quot; -&quot;#\ ;@\ "/>
    <numFmt numFmtId="172" formatCode="#,##0.00&quot;      &quot;;\-#,##0.00&quot;      &quot;;&quot; -&quot;#&quot;      &quot;;@\ "/>
    <numFmt numFmtId="173" formatCode="yyyy/dd/mm"/>
    <numFmt numFmtId="174" formatCode="#,##0\ ;[Red]\-#,##0\ "/>
    <numFmt numFmtId="175" formatCode="#,##0.00_ ;\-#,##0.00\ "/>
    <numFmt numFmtId="176" formatCode="0_ ;\-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;\-#,##0\ "/>
  </numFmts>
  <fonts count="64">
    <font>
      <sz val="10"/>
      <name val="Arial"/>
      <family val="2"/>
    </font>
    <font>
      <b/>
      <sz val="15"/>
      <color indexed="62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u val="single"/>
      <sz val="10"/>
      <color indexed="30"/>
      <name val="Arial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sz val="12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sz val="9"/>
      <color rgb="FF00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2BDBCE"/>
        <bgColor indexed="64"/>
      </patternFill>
    </fill>
    <fill>
      <patternFill patternType="solid">
        <fgColor rgb="FF2BDBCE"/>
        <bgColor indexed="64"/>
      </patternFill>
    </fill>
    <fill>
      <patternFill patternType="solid">
        <fgColor rgb="FF2BDB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1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2" borderId="3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</cellStyleXfs>
  <cellXfs count="255">
    <xf numFmtId="0" fontId="0" fillId="0" borderId="0" xfId="0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171" fontId="10" fillId="34" borderId="0" xfId="64" applyNumberFormat="1" applyFont="1" applyFill="1" applyBorder="1" applyAlignment="1" applyProtection="1">
      <alignment horizontal="center"/>
      <protection/>
    </xf>
    <xf numFmtId="170" fontId="6" fillId="0" borderId="0" xfId="64" applyFont="1" applyFill="1" applyBorder="1" applyAlignment="1" applyProtection="1">
      <alignment horizontal="right"/>
      <protection/>
    </xf>
    <xf numFmtId="170" fontId="6" fillId="0" borderId="0" xfId="64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170" fontId="6" fillId="34" borderId="0" xfId="64" applyFont="1" applyFill="1" applyBorder="1" applyAlignment="1" applyProtection="1">
      <alignment horizontal="right"/>
      <protection/>
    </xf>
    <xf numFmtId="170" fontId="10" fillId="34" borderId="0" xfId="64" applyFont="1" applyFill="1" applyBorder="1" applyAlignment="1" applyProtection="1">
      <alignment/>
      <protection/>
    </xf>
    <xf numFmtId="170" fontId="6" fillId="34" borderId="0" xfId="64" applyFont="1" applyFill="1" applyBorder="1" applyAlignment="1" applyProtection="1">
      <alignment/>
      <protection/>
    </xf>
    <xf numFmtId="170" fontId="10" fillId="34" borderId="0" xfId="64" applyFont="1" applyFill="1" applyBorder="1" applyAlignment="1" applyProtection="1">
      <alignment horizontal="right"/>
      <protection/>
    </xf>
    <xf numFmtId="170" fontId="10" fillId="0" borderId="0" xfId="64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right"/>
    </xf>
    <xf numFmtId="170" fontId="10" fillId="0" borderId="0" xfId="64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70" fontId="3" fillId="0" borderId="0" xfId="64" applyFont="1" applyFill="1" applyBorder="1" applyAlignment="1" applyProtection="1">
      <alignment horizontal="right"/>
      <protection/>
    </xf>
    <xf numFmtId="171" fontId="8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4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6" fillId="33" borderId="0" xfId="0" applyFont="1" applyFill="1" applyBorder="1" applyAlignment="1">
      <alignment/>
    </xf>
    <xf numFmtId="170" fontId="3" fillId="33" borderId="0" xfId="64" applyFont="1" applyFill="1" applyBorder="1" applyAlignment="1" applyProtection="1">
      <alignment horizontal="right"/>
      <protection/>
    </xf>
    <xf numFmtId="171" fontId="8" fillId="0" borderId="0" xfId="0" applyNumberFormat="1" applyFont="1" applyFill="1" applyAlignment="1">
      <alignment/>
    </xf>
    <xf numFmtId="0" fontId="10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171" fontId="8" fillId="34" borderId="0" xfId="64" applyNumberFormat="1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171" fontId="6" fillId="35" borderId="0" xfId="64" applyNumberFormat="1" applyFont="1" applyFill="1" applyBorder="1" applyAlignment="1" applyProtection="1">
      <alignment/>
      <protection/>
    </xf>
    <xf numFmtId="170" fontId="10" fillId="35" borderId="0" xfId="64" applyFont="1" applyFill="1" applyBorder="1" applyAlignment="1" applyProtection="1">
      <alignment horizontal="right"/>
      <protection/>
    </xf>
    <xf numFmtId="170" fontId="10" fillId="35" borderId="0" xfId="64" applyFont="1" applyFill="1" applyBorder="1" applyAlignment="1" applyProtection="1">
      <alignment/>
      <protection/>
    </xf>
    <xf numFmtId="0" fontId="6" fillId="36" borderId="0" xfId="0" applyFont="1" applyFill="1" applyBorder="1" applyAlignment="1">
      <alignment/>
    </xf>
    <xf numFmtId="171" fontId="6" fillId="36" borderId="0" xfId="64" applyNumberFormat="1" applyFont="1" applyFill="1" applyBorder="1" applyAlignment="1" applyProtection="1">
      <alignment/>
      <protection/>
    </xf>
    <xf numFmtId="170" fontId="10" fillId="36" borderId="0" xfId="64" applyFont="1" applyFill="1" applyBorder="1" applyAlignment="1" applyProtection="1">
      <alignment horizontal="right"/>
      <protection/>
    </xf>
    <xf numFmtId="170" fontId="10" fillId="36" borderId="0" xfId="64" applyFont="1" applyFill="1" applyBorder="1" applyAlignment="1" applyProtection="1">
      <alignment/>
      <protection/>
    </xf>
    <xf numFmtId="0" fontId="6" fillId="37" borderId="0" xfId="0" applyFont="1" applyFill="1" applyBorder="1" applyAlignment="1">
      <alignment/>
    </xf>
    <xf numFmtId="0" fontId="6" fillId="37" borderId="0" xfId="0" applyFont="1" applyFill="1" applyBorder="1" applyAlignment="1">
      <alignment horizontal="left"/>
    </xf>
    <xf numFmtId="171" fontId="6" fillId="37" borderId="0" xfId="64" applyNumberFormat="1" applyFont="1" applyFill="1" applyBorder="1" applyAlignment="1" applyProtection="1">
      <alignment/>
      <protection/>
    </xf>
    <xf numFmtId="170" fontId="10" fillId="37" borderId="0" xfId="64" applyFont="1" applyFill="1" applyBorder="1" applyAlignment="1" applyProtection="1">
      <alignment horizontal="right"/>
      <protection/>
    </xf>
    <xf numFmtId="170" fontId="10" fillId="37" borderId="0" xfId="64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37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7" fillId="38" borderId="0" xfId="0" applyFont="1" applyFill="1" applyAlignment="1">
      <alignment/>
    </xf>
    <xf numFmtId="0" fontId="3" fillId="0" borderId="0" xfId="0" applyFont="1" applyFill="1" applyBorder="1" applyAlignment="1">
      <alignment/>
    </xf>
    <xf numFmtId="171" fontId="3" fillId="0" borderId="0" xfId="64" applyNumberFormat="1" applyFont="1" applyFill="1" applyBorder="1" applyAlignment="1" applyProtection="1">
      <alignment/>
      <protection/>
    </xf>
    <xf numFmtId="170" fontId="8" fillId="0" borderId="0" xfId="64" applyFont="1" applyFill="1" applyBorder="1" applyAlignment="1" applyProtection="1">
      <alignment horizontal="right"/>
      <protection/>
    </xf>
    <xf numFmtId="170" fontId="8" fillId="0" borderId="0" xfId="64" applyFont="1" applyFill="1" applyBorder="1" applyAlignment="1" applyProtection="1">
      <alignment/>
      <protection/>
    </xf>
    <xf numFmtId="0" fontId="7" fillId="39" borderId="11" xfId="0" applyFont="1" applyFill="1" applyBorder="1" applyAlignment="1">
      <alignment/>
    </xf>
    <xf numFmtId="170" fontId="6" fillId="37" borderId="0" xfId="64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170" fontId="3" fillId="0" borderId="0" xfId="64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4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71" fontId="6" fillId="0" borderId="0" xfId="64" applyNumberFormat="1" applyFont="1" applyFill="1" applyBorder="1" applyAlignment="1" applyProtection="1">
      <alignment/>
      <protection/>
    </xf>
    <xf numFmtId="0" fontId="9" fillId="39" borderId="11" xfId="0" applyFont="1" applyFill="1" applyBorder="1" applyAlignment="1">
      <alignment/>
    </xf>
    <xf numFmtId="0" fontId="9" fillId="40" borderId="0" xfId="0" applyFont="1" applyFill="1" applyAlignment="1">
      <alignment/>
    </xf>
    <xf numFmtId="170" fontId="6" fillId="37" borderId="0" xfId="64" applyFont="1" applyFill="1" applyBorder="1" applyAlignment="1" applyProtection="1">
      <alignment horizontal="right"/>
      <protection/>
    </xf>
    <xf numFmtId="0" fontId="0" fillId="39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71" fontId="3" fillId="33" borderId="0" xfId="64" applyNumberFormat="1" applyFont="1" applyFill="1" applyBorder="1" applyAlignment="1" applyProtection="1">
      <alignment/>
      <protection/>
    </xf>
    <xf numFmtId="170" fontId="3" fillId="33" borderId="0" xfId="64" applyFont="1" applyFill="1" applyBorder="1" applyAlignment="1" applyProtection="1">
      <alignment/>
      <protection/>
    </xf>
    <xf numFmtId="170" fontId="6" fillId="33" borderId="0" xfId="64" applyFont="1" applyFill="1" applyBorder="1" applyAlignment="1" applyProtection="1">
      <alignment/>
      <protection/>
    </xf>
    <xf numFmtId="0" fontId="10" fillId="36" borderId="0" xfId="0" applyFont="1" applyFill="1" applyBorder="1" applyAlignment="1">
      <alignment/>
    </xf>
    <xf numFmtId="171" fontId="10" fillId="36" borderId="0" xfId="64" applyNumberFormat="1" applyFont="1" applyFill="1" applyBorder="1" applyAlignment="1" applyProtection="1">
      <alignment/>
      <protection/>
    </xf>
    <xf numFmtId="0" fontId="10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left"/>
    </xf>
    <xf numFmtId="171" fontId="10" fillId="37" borderId="0" xfId="64" applyNumberFormat="1" applyFont="1" applyFill="1" applyBorder="1" applyAlignment="1" applyProtection="1">
      <alignment/>
      <protection/>
    </xf>
    <xf numFmtId="0" fontId="10" fillId="37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40" borderId="0" xfId="0" applyFont="1" applyFill="1" applyAlignment="1">
      <alignment/>
    </xf>
    <xf numFmtId="0" fontId="10" fillId="36" borderId="0" xfId="0" applyFont="1" applyFill="1" applyBorder="1" applyAlignment="1">
      <alignment horizontal="right"/>
    </xf>
    <xf numFmtId="0" fontId="10" fillId="37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70" fontId="6" fillId="36" borderId="0" xfId="64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70" fontId="13" fillId="0" borderId="0" xfId="64" applyFont="1" applyFill="1" applyBorder="1" applyAlignment="1" applyProtection="1">
      <alignment/>
      <protection/>
    </xf>
    <xf numFmtId="170" fontId="6" fillId="35" borderId="0" xfId="64" applyFont="1" applyFill="1" applyBorder="1" applyAlignment="1" applyProtection="1">
      <alignment horizontal="right"/>
      <protection/>
    </xf>
    <xf numFmtId="170" fontId="6" fillId="36" borderId="0" xfId="64" applyFont="1" applyFill="1" applyBorder="1" applyAlignment="1" applyProtection="1">
      <alignment horizontal="right"/>
      <protection/>
    </xf>
    <xf numFmtId="0" fontId="3" fillId="4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1" fillId="33" borderId="0" xfId="0" applyFont="1" applyFill="1" applyBorder="1" applyAlignment="1">
      <alignment wrapText="1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4" fontId="11" fillId="33" borderId="0" xfId="0" applyNumberFormat="1" applyFont="1" applyFill="1" applyBorder="1" applyAlignment="1">
      <alignment horizontal="center" wrapText="1"/>
    </xf>
    <xf numFmtId="0" fontId="11" fillId="33" borderId="0" xfId="0" applyNumberFormat="1" applyFont="1" applyFill="1" applyBorder="1" applyAlignment="1">
      <alignment horizontal="center" wrapText="1"/>
    </xf>
    <xf numFmtId="4" fontId="9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4" fontId="11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4" fontId="9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/>
    </xf>
    <xf numFmtId="171" fontId="8" fillId="0" borderId="0" xfId="64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left"/>
    </xf>
    <xf numFmtId="171" fontId="10" fillId="33" borderId="0" xfId="64" applyNumberFormat="1" applyFont="1" applyFill="1" applyBorder="1" applyAlignment="1" applyProtection="1">
      <alignment/>
      <protection/>
    </xf>
    <xf numFmtId="171" fontId="8" fillId="0" borderId="0" xfId="64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171" fontId="6" fillId="33" borderId="0" xfId="64" applyNumberFormat="1" applyFont="1" applyFill="1" applyBorder="1" applyAlignment="1" applyProtection="1">
      <alignment/>
      <protection/>
    </xf>
    <xf numFmtId="170" fontId="10" fillId="33" borderId="0" xfId="64" applyFont="1" applyFill="1" applyBorder="1" applyAlignment="1" applyProtection="1">
      <alignment horizontal="right"/>
      <protection/>
    </xf>
    <xf numFmtId="170" fontId="10" fillId="33" borderId="0" xfId="64" applyFont="1" applyFill="1" applyBorder="1" applyAlignment="1" applyProtection="1">
      <alignment/>
      <protection/>
    </xf>
    <xf numFmtId="0" fontId="3" fillId="4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41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41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41" borderId="0" xfId="0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170" fontId="14" fillId="0" borderId="0" xfId="64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170" fontId="15" fillId="0" borderId="0" xfId="64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2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4" fontId="12" fillId="33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170" fontId="6" fillId="0" borderId="0" xfId="64" applyFont="1" applyFill="1" applyBorder="1" applyAlignment="1" applyProtection="1">
      <alignment horizontal="left"/>
      <protection/>
    </xf>
    <xf numFmtId="170" fontId="10" fillId="0" borderId="0" xfId="64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0" fillId="42" borderId="0" xfId="0" applyFont="1" applyFill="1" applyBorder="1" applyAlignment="1">
      <alignment/>
    </xf>
    <xf numFmtId="170" fontId="6" fillId="42" borderId="0" xfId="64" applyFont="1" applyFill="1" applyBorder="1" applyAlignment="1" applyProtection="1">
      <alignment horizontal="right"/>
      <protection/>
    </xf>
    <xf numFmtId="170" fontId="6" fillId="42" borderId="0" xfId="64" applyFont="1" applyFill="1" applyBorder="1" applyAlignment="1" applyProtection="1">
      <alignment/>
      <protection/>
    </xf>
    <xf numFmtId="0" fontId="10" fillId="43" borderId="0" xfId="0" applyFont="1" applyFill="1" applyBorder="1" applyAlignment="1">
      <alignment/>
    </xf>
    <xf numFmtId="170" fontId="6" fillId="43" borderId="0" xfId="64" applyFont="1" applyFill="1" applyBorder="1" applyAlignment="1" applyProtection="1">
      <alignment horizontal="right"/>
      <protection/>
    </xf>
    <xf numFmtId="0" fontId="6" fillId="43" borderId="0" xfId="0" applyFont="1" applyFill="1" applyBorder="1" applyAlignment="1">
      <alignment horizontal="right"/>
    </xf>
    <xf numFmtId="170" fontId="19" fillId="42" borderId="0" xfId="64" applyFont="1" applyFill="1" applyBorder="1" applyAlignment="1" applyProtection="1">
      <alignment horizontal="right"/>
      <protection/>
    </xf>
    <xf numFmtId="170" fontId="20" fillId="43" borderId="0" xfId="64" applyFont="1" applyFill="1" applyBorder="1" applyAlignment="1" applyProtection="1">
      <alignment horizontal="right"/>
      <protection/>
    </xf>
    <xf numFmtId="175" fontId="3" fillId="0" borderId="0" xfId="0" applyNumberFormat="1" applyFont="1" applyFill="1" applyAlignment="1">
      <alignment/>
    </xf>
    <xf numFmtId="176" fontId="10" fillId="34" borderId="0" xfId="64" applyNumberFormat="1" applyFont="1" applyFill="1" applyBorder="1" applyAlignment="1" applyProtection="1">
      <alignment horizontal="center"/>
      <protection/>
    </xf>
    <xf numFmtId="0" fontId="3" fillId="43" borderId="0" xfId="0" applyFont="1" applyFill="1" applyBorder="1" applyAlignment="1">
      <alignment/>
    </xf>
    <xf numFmtId="0" fontId="3" fillId="43" borderId="0" xfId="0" applyFont="1" applyFill="1" applyBorder="1" applyAlignment="1">
      <alignment horizontal="left"/>
    </xf>
    <xf numFmtId="170" fontId="3" fillId="43" borderId="0" xfId="64" applyFont="1" applyFill="1" applyBorder="1" applyAlignment="1" applyProtection="1">
      <alignment/>
      <protection/>
    </xf>
    <xf numFmtId="0" fontId="6" fillId="44" borderId="0" xfId="0" applyFont="1" applyFill="1" applyBorder="1" applyAlignment="1">
      <alignment/>
    </xf>
    <xf numFmtId="0" fontId="3" fillId="23" borderId="0" xfId="0" applyFont="1" applyFill="1" applyBorder="1" applyAlignment="1">
      <alignment horizontal="right"/>
    </xf>
    <xf numFmtId="0" fontId="3" fillId="23" borderId="0" xfId="0" applyFont="1" applyFill="1" applyBorder="1" applyAlignment="1">
      <alignment/>
    </xf>
    <xf numFmtId="170" fontId="3" fillId="23" borderId="0" xfId="64" applyFont="1" applyFill="1" applyBorder="1" applyAlignment="1" applyProtection="1">
      <alignment/>
      <protection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170" fontId="3" fillId="0" borderId="0" xfId="0" applyNumberFormat="1" applyFont="1" applyAlignment="1">
      <alignment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70" fontId="61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70" fontId="8" fillId="0" borderId="0" xfId="64" applyFont="1" applyFill="1" applyBorder="1" applyAlignment="1" applyProtection="1">
      <alignment horizontal="left"/>
      <protection/>
    </xf>
    <xf numFmtId="170" fontId="3" fillId="0" borderId="0" xfId="64" applyFont="1" applyFill="1" applyBorder="1" applyAlignment="1" applyProtection="1">
      <alignment horizontal="left"/>
      <protection/>
    </xf>
    <xf numFmtId="170" fontId="61" fillId="0" borderId="0" xfId="0" applyNumberFormat="1" applyFont="1" applyAlignment="1">
      <alignment horizontal="left"/>
    </xf>
    <xf numFmtId="1" fontId="6" fillId="34" borderId="0" xfId="0" applyNumberFormat="1" applyFont="1" applyFill="1" applyBorder="1" applyAlignment="1">
      <alignment/>
    </xf>
    <xf numFmtId="1" fontId="6" fillId="35" borderId="0" xfId="0" applyNumberFormat="1" applyFont="1" applyFill="1" applyBorder="1" applyAlignment="1">
      <alignment/>
    </xf>
    <xf numFmtId="1" fontId="6" fillId="45" borderId="0" xfId="0" applyNumberFormat="1" applyFont="1" applyFill="1" applyBorder="1" applyAlignment="1">
      <alignment/>
    </xf>
    <xf numFmtId="1" fontId="6" fillId="37" borderId="0" xfId="0" applyNumberFormat="1" applyFont="1" applyFill="1" applyBorder="1" applyAlignment="1">
      <alignment/>
    </xf>
    <xf numFmtId="181" fontId="6" fillId="37" borderId="0" xfId="64" applyNumberFormat="1" applyFont="1" applyFill="1" applyBorder="1" applyAlignment="1" applyProtection="1">
      <alignment/>
      <protection/>
    </xf>
    <xf numFmtId="1" fontId="6" fillId="46" borderId="0" xfId="0" applyNumberFormat="1" applyFont="1" applyFill="1" applyBorder="1" applyAlignment="1">
      <alignment/>
    </xf>
    <xf numFmtId="1" fontId="6" fillId="47" borderId="0" xfId="0" applyNumberFormat="1" applyFont="1" applyFill="1" applyBorder="1" applyAlignment="1">
      <alignment/>
    </xf>
    <xf numFmtId="3" fontId="6" fillId="37" borderId="0" xfId="0" applyNumberFormat="1" applyFont="1" applyFill="1" applyBorder="1" applyAlignment="1">
      <alignment/>
    </xf>
    <xf numFmtId="3" fontId="6" fillId="47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43" borderId="0" xfId="0" applyNumberFormat="1" applyFont="1" applyFill="1" applyBorder="1" applyAlignment="1">
      <alignment/>
    </xf>
    <xf numFmtId="0" fontId="62" fillId="33" borderId="0" xfId="0" applyFont="1" applyFill="1" applyBorder="1" applyAlignment="1">
      <alignment vertical="center"/>
    </xf>
    <xf numFmtId="0" fontId="63" fillId="33" borderId="0" xfId="0" applyFont="1" applyFill="1" applyBorder="1" applyAlignment="1">
      <alignment vertical="center"/>
    </xf>
    <xf numFmtId="170" fontId="8" fillId="48" borderId="0" xfId="64" applyFont="1" applyFill="1" applyBorder="1" applyAlignment="1" applyProtection="1">
      <alignment horizontal="right"/>
      <protection/>
    </xf>
    <xf numFmtId="170" fontId="8" fillId="48" borderId="0" xfId="64" applyFont="1" applyFill="1" applyBorder="1" applyAlignment="1" applyProtection="1">
      <alignment/>
      <protection/>
    </xf>
    <xf numFmtId="170" fontId="3" fillId="48" borderId="0" xfId="64" applyFont="1" applyFill="1" applyBorder="1" applyAlignment="1" applyProtection="1">
      <alignment/>
      <protection/>
    </xf>
    <xf numFmtId="170" fontId="3" fillId="49" borderId="0" xfId="64" applyFont="1" applyFill="1" applyBorder="1" applyAlignment="1" applyProtection="1">
      <alignment/>
      <protection/>
    </xf>
    <xf numFmtId="170" fontId="8" fillId="49" borderId="0" xfId="64" applyFont="1" applyFill="1" applyBorder="1" applyAlignment="1" applyProtection="1">
      <alignment/>
      <protection/>
    </xf>
    <xf numFmtId="172" fontId="8" fillId="48" borderId="0" xfId="0" applyNumberFormat="1" applyFont="1" applyFill="1" applyBorder="1" applyAlignment="1">
      <alignment/>
    </xf>
    <xf numFmtId="170" fontId="3" fillId="48" borderId="0" xfId="64" applyFont="1" applyFill="1" applyBorder="1" applyAlignment="1" applyProtection="1">
      <alignment horizontal="right"/>
      <protection/>
    </xf>
    <xf numFmtId="170" fontId="3" fillId="48" borderId="0" xfId="0" applyNumberFormat="1" applyFont="1" applyFill="1" applyAlignment="1">
      <alignment/>
    </xf>
    <xf numFmtId="4" fontId="3" fillId="48" borderId="0" xfId="0" applyNumberFormat="1" applyFont="1" applyFill="1" applyAlignment="1">
      <alignment horizontal="right"/>
    </xf>
    <xf numFmtId="4" fontId="3" fillId="48" borderId="0" xfId="0" applyNumberFormat="1" applyFont="1" applyFill="1" applyBorder="1" applyAlignment="1">
      <alignment horizontal="right"/>
    </xf>
    <xf numFmtId="4" fontId="3" fillId="49" borderId="0" xfId="0" applyNumberFormat="1" applyFont="1" applyFill="1" applyAlignment="1">
      <alignment horizontal="right"/>
    </xf>
    <xf numFmtId="4" fontId="0" fillId="49" borderId="0" xfId="0" applyNumberFormat="1" applyFont="1" applyFill="1" applyAlignment="1">
      <alignment/>
    </xf>
    <xf numFmtId="170" fontId="3" fillId="50" borderId="0" xfId="64" applyFont="1" applyFill="1" applyBorder="1" applyAlignment="1" applyProtection="1">
      <alignment/>
      <protection/>
    </xf>
    <xf numFmtId="4" fontId="3" fillId="50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12" fillId="0" borderId="0" xfId="0" applyFont="1" applyBorder="1" applyAlignment="1">
      <alignment horizontal="center" wrapText="1"/>
    </xf>
    <xf numFmtId="49" fontId="11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0" fontId="0" fillId="51" borderId="0" xfId="0" applyFont="1" applyFill="1" applyAlignment="1">
      <alignment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1 1" xfId="47"/>
    <cellStyle name="Naslov 2" xfId="48"/>
    <cellStyle name="Naslov 3" xfId="49"/>
    <cellStyle name="Naslov 4" xfId="50"/>
    <cellStyle name="Neutralno" xfId="51"/>
    <cellStyle name="Normal_xxxinvest" xfId="52"/>
    <cellStyle name="Obično_Prilog 2  Obrasci za izradu financijskog  plana razvojnih programa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81"/>
  <sheetViews>
    <sheetView tabSelected="1" zoomScalePageLayoutView="0" workbookViewId="0" topLeftCell="A743">
      <selection activeCell="A2" sqref="A2:M781"/>
    </sheetView>
  </sheetViews>
  <sheetFormatPr defaultColWidth="9.00390625" defaultRowHeight="12.75"/>
  <cols>
    <col min="1" max="1" width="14.7109375" style="0" customWidth="1"/>
    <col min="2" max="2" width="10.421875" style="0" customWidth="1"/>
    <col min="3" max="3" width="21.7109375" style="0" customWidth="1"/>
    <col min="4" max="4" width="18.8515625" style="0" customWidth="1"/>
    <col min="5" max="5" width="18.421875" style="0" customWidth="1"/>
    <col min="6" max="7" width="14.7109375" style="0" customWidth="1"/>
    <col min="8" max="8" width="15.28125" style="0" customWidth="1"/>
    <col min="9" max="9" width="10.28125" style="0" customWidth="1"/>
    <col min="10" max="10" width="11.57421875" style="0" customWidth="1"/>
    <col min="11" max="11" width="0.13671875" style="0" customWidth="1"/>
    <col min="12" max="12" width="39.57421875" style="0" hidden="1" customWidth="1"/>
    <col min="13" max="13" width="0.2890625" style="0" customWidth="1"/>
    <col min="14" max="14" width="17.421875" style="0" customWidth="1"/>
    <col min="15" max="15" width="26.7109375" style="0" customWidth="1"/>
    <col min="16" max="16" width="12.7109375" style="0" customWidth="1"/>
    <col min="17" max="17" width="14.00390625" style="0" customWidth="1"/>
  </cols>
  <sheetData>
    <row r="1" spans="1:10" ht="12">
      <c r="A1" s="1"/>
      <c r="B1" s="1"/>
      <c r="C1" s="1"/>
      <c r="D1" s="1"/>
      <c r="E1" s="1"/>
      <c r="F1" s="1"/>
      <c r="G1" s="1"/>
      <c r="H1" s="2"/>
      <c r="I1" s="3"/>
      <c r="J1" s="3"/>
    </row>
    <row r="2" spans="1:14" ht="12">
      <c r="A2" s="4"/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3"/>
      <c r="M2" s="3"/>
      <c r="N2" s="3"/>
    </row>
    <row r="3" spans="1:14" s="6" customFormat="1" ht="11.25">
      <c r="A3" s="4" t="s">
        <v>425</v>
      </c>
      <c r="B3" s="4"/>
      <c r="C3" s="4"/>
      <c r="D3" s="4"/>
      <c r="E3" s="4"/>
      <c r="F3" s="4"/>
      <c r="G3" s="4"/>
      <c r="H3" s="5"/>
      <c r="I3" s="5"/>
      <c r="J3" s="5"/>
      <c r="K3" s="5"/>
      <c r="L3" s="3"/>
      <c r="M3" s="3"/>
      <c r="N3" s="3"/>
    </row>
    <row r="4" spans="1:14" s="6" customFormat="1" ht="11.25">
      <c r="A4" s="4" t="s">
        <v>431</v>
      </c>
      <c r="B4" s="4"/>
      <c r="C4" s="4"/>
      <c r="D4" s="4"/>
      <c r="E4" s="4"/>
      <c r="F4" s="4"/>
      <c r="G4" s="4"/>
      <c r="H4" s="5"/>
      <c r="I4" s="5"/>
      <c r="J4" s="5"/>
      <c r="K4" s="5"/>
      <c r="L4" s="3"/>
      <c r="M4" s="3"/>
      <c r="N4" s="3"/>
    </row>
    <row r="5" spans="1:14" s="9" customFormat="1" ht="11.25">
      <c r="A5" s="5"/>
      <c r="B5" s="5"/>
      <c r="C5" s="5"/>
      <c r="D5" s="5"/>
      <c r="E5" s="5"/>
      <c r="F5" s="5"/>
      <c r="G5" s="5"/>
      <c r="H5" s="5"/>
      <c r="I5" s="7"/>
      <c r="J5" s="7"/>
      <c r="K5" s="7"/>
      <c r="L5" s="8"/>
      <c r="M5" s="8"/>
      <c r="N5" s="8"/>
    </row>
    <row r="6" spans="1:14" s="11" customFormat="1" ht="15">
      <c r="A6" s="5"/>
      <c r="B6" s="10"/>
      <c r="C6" s="10" t="s">
        <v>412</v>
      </c>
      <c r="D6" s="10"/>
      <c r="E6" s="10"/>
      <c r="F6" s="5"/>
      <c r="G6" s="5"/>
      <c r="H6" s="7"/>
      <c r="I6" s="5"/>
      <c r="J6" s="5"/>
      <c r="K6" s="5"/>
      <c r="L6" s="3"/>
      <c r="M6" s="3"/>
      <c r="N6" s="3"/>
    </row>
    <row r="7" spans="1:14" s="12" customFormat="1" ht="13.5">
      <c r="A7" s="5"/>
      <c r="B7" s="10"/>
      <c r="C7" s="10" t="s">
        <v>352</v>
      </c>
      <c r="D7" s="10"/>
      <c r="E7" s="10"/>
      <c r="F7" s="5"/>
      <c r="G7" s="5"/>
      <c r="H7" s="5"/>
      <c r="I7" s="5"/>
      <c r="J7" s="5"/>
      <c r="K7" s="5"/>
      <c r="L7" s="3"/>
      <c r="M7" s="3"/>
      <c r="N7" s="3"/>
    </row>
    <row r="8" spans="1:14" ht="12">
      <c r="A8" s="13"/>
      <c r="B8" s="14"/>
      <c r="C8" s="13"/>
      <c r="D8" s="13"/>
      <c r="E8" s="13"/>
      <c r="F8" s="13"/>
      <c r="G8" s="13"/>
      <c r="H8" s="13"/>
      <c r="I8" s="5"/>
      <c r="J8" s="5"/>
      <c r="K8" s="5"/>
      <c r="L8" s="3"/>
      <c r="M8" s="3"/>
      <c r="N8" s="3"/>
    </row>
    <row r="9" spans="1:14" ht="12">
      <c r="A9" s="13"/>
      <c r="B9" s="13"/>
      <c r="C9" s="13"/>
      <c r="D9" s="13"/>
      <c r="E9" s="13"/>
      <c r="F9" s="13"/>
      <c r="G9" s="13"/>
      <c r="H9" s="13"/>
      <c r="I9" s="5"/>
      <c r="J9" s="5"/>
      <c r="K9" s="5"/>
      <c r="L9" s="3"/>
      <c r="M9" s="3"/>
      <c r="N9" s="3"/>
    </row>
    <row r="10" spans="1:14" s="15" customFormat="1" ht="11.25">
      <c r="A10" s="10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3"/>
      <c r="M10" s="3"/>
      <c r="N10" s="3"/>
    </row>
    <row r="11" spans="1:14" s="15" customFormat="1" ht="11.25">
      <c r="A11" s="5"/>
      <c r="B11" s="5"/>
      <c r="C11" s="10" t="s">
        <v>3</v>
      </c>
      <c r="D11" s="5"/>
      <c r="E11" s="5"/>
      <c r="F11" s="5"/>
      <c r="G11" s="5"/>
      <c r="H11" s="5"/>
      <c r="I11" s="5"/>
      <c r="J11" s="5"/>
      <c r="K11" s="5"/>
      <c r="L11" s="3"/>
      <c r="M11" s="3"/>
      <c r="N11" s="3"/>
    </row>
    <row r="12" spans="1:14" s="15" customFormat="1" ht="11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3"/>
      <c r="M12" s="3"/>
      <c r="N12" s="3"/>
    </row>
    <row r="13" spans="1:14" s="16" customFormat="1" ht="11.25">
      <c r="A13" s="5"/>
      <c r="B13" s="5" t="s">
        <v>353</v>
      </c>
      <c r="C13" s="5"/>
      <c r="D13" s="5"/>
      <c r="E13" s="5"/>
      <c r="F13" s="5"/>
      <c r="G13" s="5"/>
      <c r="H13" s="5"/>
      <c r="I13" s="5"/>
      <c r="J13" s="5"/>
      <c r="K13" s="5"/>
      <c r="L13" s="3"/>
      <c r="M13" s="3"/>
      <c r="N13" s="3"/>
    </row>
    <row r="14" spans="1:14" ht="12">
      <c r="A14" s="5" t="s">
        <v>426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3"/>
      <c r="M14" s="3"/>
      <c r="N14" s="3"/>
    </row>
    <row r="15" spans="1:14" ht="1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3"/>
      <c r="M15" s="3"/>
      <c r="N15" s="3"/>
    </row>
    <row r="16" spans="1:14" s="12" customFormat="1" ht="13.5">
      <c r="A16" s="17"/>
      <c r="B16" s="17"/>
      <c r="C16" s="17"/>
      <c r="D16" s="17"/>
      <c r="E16" s="18" t="s">
        <v>4</v>
      </c>
      <c r="F16" s="18" t="s">
        <v>5</v>
      </c>
      <c r="G16" s="18" t="s">
        <v>411</v>
      </c>
      <c r="H16" s="18" t="s">
        <v>4</v>
      </c>
      <c r="I16" s="19"/>
      <c r="J16" s="20"/>
      <c r="K16" s="5"/>
      <c r="L16" s="3"/>
      <c r="M16" s="3"/>
      <c r="N16" s="3"/>
    </row>
    <row r="17" spans="1:14" s="12" customFormat="1" ht="13.5">
      <c r="A17" s="21"/>
      <c r="B17" s="21"/>
      <c r="C17" s="21"/>
      <c r="D17" s="21"/>
      <c r="E17" s="18">
        <v>2018</v>
      </c>
      <c r="F17" s="18">
        <v>2019</v>
      </c>
      <c r="G17" s="18">
        <v>2019</v>
      </c>
      <c r="H17" s="18">
        <v>2019</v>
      </c>
      <c r="I17" s="22" t="s">
        <v>6</v>
      </c>
      <c r="J17" s="22" t="s">
        <v>6</v>
      </c>
      <c r="K17" s="5"/>
      <c r="L17" s="3"/>
      <c r="M17" s="3"/>
      <c r="N17" s="3"/>
    </row>
    <row r="18" spans="1:14" s="12" customFormat="1" ht="13.5">
      <c r="A18" s="21"/>
      <c r="B18" s="21"/>
      <c r="C18" s="21"/>
      <c r="D18" s="21"/>
      <c r="E18" s="18">
        <v>1</v>
      </c>
      <c r="F18" s="18">
        <v>2</v>
      </c>
      <c r="G18" s="18">
        <v>3</v>
      </c>
      <c r="H18" s="23">
        <v>4</v>
      </c>
      <c r="I18" s="22" t="s">
        <v>7</v>
      </c>
      <c r="J18" s="22" t="s">
        <v>8</v>
      </c>
      <c r="K18" s="5"/>
      <c r="L18" s="3"/>
      <c r="M18" s="3"/>
      <c r="N18" s="3"/>
    </row>
    <row r="19" spans="1:14" ht="12">
      <c r="A19" s="21" t="s">
        <v>427</v>
      </c>
      <c r="B19" s="21"/>
      <c r="C19" s="21"/>
      <c r="D19" s="21"/>
      <c r="E19" s="24"/>
      <c r="F19" s="25"/>
      <c r="G19" s="25"/>
      <c r="H19" s="24"/>
      <c r="I19" s="26"/>
      <c r="J19" s="26"/>
      <c r="K19" s="5"/>
      <c r="L19" s="3"/>
      <c r="M19" s="3"/>
      <c r="N19" s="3"/>
    </row>
    <row r="20" spans="1:14" ht="12">
      <c r="A20" s="27"/>
      <c r="B20" s="27" t="s">
        <v>9</v>
      </c>
      <c r="C20" s="27"/>
      <c r="D20" s="27"/>
      <c r="E20" s="28">
        <f>E161</f>
        <v>4118846</v>
      </c>
      <c r="F20" s="28">
        <f>F161</f>
        <v>36302500</v>
      </c>
      <c r="G20" s="28">
        <f>G161</f>
        <v>16044500</v>
      </c>
      <c r="H20" s="28">
        <f>H161</f>
        <v>11784619</v>
      </c>
      <c r="I20" s="216">
        <f>H20*100/E20</f>
        <v>286.11458160853795</v>
      </c>
      <c r="J20" s="216">
        <f>H20*100/F20</f>
        <v>32.46227945733765</v>
      </c>
      <c r="K20" s="5"/>
      <c r="L20" s="3"/>
      <c r="M20" s="3"/>
      <c r="N20" s="3"/>
    </row>
    <row r="21" spans="1:14" s="15" customFormat="1" ht="11.25">
      <c r="A21" s="27"/>
      <c r="B21" s="27" t="s">
        <v>10</v>
      </c>
      <c r="C21" s="27"/>
      <c r="D21" s="27"/>
      <c r="E21" s="28">
        <f>E207</f>
        <v>0</v>
      </c>
      <c r="F21" s="28">
        <f>F207</f>
        <v>100000</v>
      </c>
      <c r="G21" s="28">
        <f>G207</f>
        <v>100000</v>
      </c>
      <c r="H21" s="28">
        <f>H207</f>
        <v>2492</v>
      </c>
      <c r="I21" s="216"/>
      <c r="J21" s="216">
        <f>H21*100/F21</f>
        <v>2.492</v>
      </c>
      <c r="K21" s="5"/>
      <c r="L21" s="3"/>
      <c r="M21" s="3"/>
      <c r="N21" s="3"/>
    </row>
    <row r="22" spans="1:14" s="15" customFormat="1" ht="13.5">
      <c r="A22" s="186"/>
      <c r="B22" s="186"/>
      <c r="C22" s="186"/>
      <c r="D22" s="186" t="s">
        <v>343</v>
      </c>
      <c r="E22" s="192">
        <f>E20+E21</f>
        <v>4118846</v>
      </c>
      <c r="F22" s="192">
        <f>F20+F21</f>
        <v>36402500</v>
      </c>
      <c r="G22" s="192">
        <f>G20+G21</f>
        <v>16144500</v>
      </c>
      <c r="H22" s="192">
        <f>H20+H21</f>
        <v>11787111</v>
      </c>
      <c r="I22" s="188"/>
      <c r="J22" s="188"/>
      <c r="K22" s="5"/>
      <c r="L22" s="3"/>
      <c r="M22" s="3"/>
      <c r="N22" s="3"/>
    </row>
    <row r="23" spans="1:14" s="16" customFormat="1" ht="11.25">
      <c r="A23" s="27"/>
      <c r="B23" s="27" t="s">
        <v>11</v>
      </c>
      <c r="C23" s="27"/>
      <c r="D23" s="27"/>
      <c r="E23" s="31">
        <f>E57</f>
        <v>3487703</v>
      </c>
      <c r="F23" s="31">
        <f>F57</f>
        <v>3972000</v>
      </c>
      <c r="G23" s="31">
        <f>G57</f>
        <v>8930500</v>
      </c>
      <c r="H23" s="31">
        <f>H57</f>
        <v>7034144</v>
      </c>
      <c r="I23" s="216">
        <f>H23*100/E23</f>
        <v>201.68414569703899</v>
      </c>
      <c r="J23" s="216">
        <f>H23*100/F23</f>
        <v>177.0932527693857</v>
      </c>
      <c r="K23" s="5"/>
      <c r="L23" s="3"/>
      <c r="M23" s="3"/>
      <c r="N23" s="3"/>
    </row>
    <row r="24" spans="1:14" s="16" customFormat="1" ht="11.25">
      <c r="A24" s="27"/>
      <c r="B24" s="27" t="s">
        <v>12</v>
      </c>
      <c r="C24" s="27"/>
      <c r="D24" s="27"/>
      <c r="E24" s="31">
        <f>E125</f>
        <v>247326</v>
      </c>
      <c r="F24" s="31">
        <f>F125</f>
        <v>30051500</v>
      </c>
      <c r="G24" s="31">
        <f>G125</f>
        <v>6580000</v>
      </c>
      <c r="H24" s="31">
        <f>H125</f>
        <v>4650191</v>
      </c>
      <c r="I24" s="216">
        <f>H24*100/E24</f>
        <v>1880.1868788562465</v>
      </c>
      <c r="J24" s="216">
        <f>H24*100/F24</f>
        <v>15.474072841621883</v>
      </c>
      <c r="K24" s="5"/>
      <c r="L24" s="3"/>
      <c r="M24" s="3"/>
      <c r="N24" s="3"/>
    </row>
    <row r="25" spans="1:14" s="154" customFormat="1" ht="13.5">
      <c r="A25" s="189"/>
      <c r="B25" s="189"/>
      <c r="C25" s="189"/>
      <c r="D25" s="189" t="s">
        <v>344</v>
      </c>
      <c r="E25" s="193">
        <f>E23+E24</f>
        <v>3735029</v>
      </c>
      <c r="F25" s="193">
        <f>F23+F24</f>
        <v>34023500</v>
      </c>
      <c r="G25" s="193">
        <f>G23+G24</f>
        <v>15510500</v>
      </c>
      <c r="H25" s="193">
        <f>H23+H24</f>
        <v>11684335</v>
      </c>
      <c r="I25" s="216">
        <f>H25*100/E25</f>
        <v>312.8311721274453</v>
      </c>
      <c r="J25" s="216">
        <f>H25*100/F25</f>
        <v>34.34195482534131</v>
      </c>
      <c r="K25" s="5"/>
      <c r="L25" s="5"/>
      <c r="M25" s="5"/>
      <c r="N25" s="5"/>
    </row>
    <row r="26" spans="1:14" s="16" customFormat="1" ht="11.25">
      <c r="A26" s="186"/>
      <c r="B26" s="186" t="s">
        <v>13</v>
      </c>
      <c r="C26" s="186"/>
      <c r="D26" s="186"/>
      <c r="E26" s="187">
        <f>E22-E25</f>
        <v>383817</v>
      </c>
      <c r="F26" s="187">
        <f>F22-F25</f>
        <v>2379000</v>
      </c>
      <c r="G26" s="187">
        <f>G22-G25</f>
        <v>634000</v>
      </c>
      <c r="H26" s="187">
        <f>H22-H25</f>
        <v>102776</v>
      </c>
      <c r="I26" s="188">
        <v>0</v>
      </c>
      <c r="J26" s="188"/>
      <c r="K26" s="5"/>
      <c r="L26" s="3"/>
      <c r="M26" s="3"/>
      <c r="N26" s="3"/>
    </row>
    <row r="27" spans="1:14" s="16" customFormat="1" ht="11.25">
      <c r="A27" s="21"/>
      <c r="B27" s="21"/>
      <c r="C27" s="21"/>
      <c r="D27" s="21"/>
      <c r="E27" s="32"/>
      <c r="F27" s="32"/>
      <c r="G27" s="32"/>
      <c r="H27" s="32"/>
      <c r="I27" s="33"/>
      <c r="J27" s="33"/>
      <c r="K27" s="5"/>
      <c r="L27" s="3"/>
      <c r="M27" s="3"/>
      <c r="N27" s="3"/>
    </row>
    <row r="28" spans="1:14" s="16" customFormat="1" ht="11.25">
      <c r="A28" s="21" t="s">
        <v>428</v>
      </c>
      <c r="B28" s="21"/>
      <c r="C28" s="21"/>
      <c r="D28" s="21"/>
      <c r="E28" s="32"/>
      <c r="F28" s="32"/>
      <c r="G28" s="32"/>
      <c r="H28" s="32"/>
      <c r="I28" s="33"/>
      <c r="J28" s="33"/>
      <c r="K28" s="5"/>
      <c r="L28" s="3"/>
      <c r="M28" s="3"/>
      <c r="N28" s="3"/>
    </row>
    <row r="29" spans="1:14" ht="12">
      <c r="A29" s="27"/>
      <c r="B29" s="27" t="s">
        <v>14</v>
      </c>
      <c r="C29" s="27"/>
      <c r="D29" s="27"/>
      <c r="E29" s="30">
        <f>E216</f>
        <v>0</v>
      </c>
      <c r="F29" s="30">
        <f>F216</f>
        <v>21000</v>
      </c>
      <c r="G29" s="30">
        <f>G216</f>
        <v>21000</v>
      </c>
      <c r="H29" s="30">
        <f>H216</f>
        <v>1272537</v>
      </c>
      <c r="I29" s="216"/>
      <c r="J29" s="216">
        <f>H29*100/F29</f>
        <v>6059.7</v>
      </c>
      <c r="K29" s="5"/>
      <c r="L29" s="3"/>
      <c r="M29" s="3"/>
      <c r="N29" s="3"/>
    </row>
    <row r="30" spans="1:14" s="16" customFormat="1" ht="11.25">
      <c r="A30" s="27"/>
      <c r="B30" s="27" t="s">
        <v>15</v>
      </c>
      <c r="C30" s="27"/>
      <c r="D30" s="27"/>
      <c r="E30" s="31">
        <f>E144</f>
        <v>50342</v>
      </c>
      <c r="F30" s="31">
        <f>F144</f>
        <v>1000000</v>
      </c>
      <c r="G30" s="31">
        <f>G144</f>
        <v>1000000</v>
      </c>
      <c r="H30" s="31">
        <f>H144</f>
        <v>960048</v>
      </c>
      <c r="I30" s="216">
        <f>H30*100/E30</f>
        <v>1907.0517659210998</v>
      </c>
      <c r="J30" s="216">
        <f>H30*100/F30</f>
        <v>96.0048</v>
      </c>
      <c r="K30" s="5"/>
      <c r="L30" s="3"/>
      <c r="M30" s="3"/>
      <c r="N30" s="3"/>
    </row>
    <row r="31" spans="1:14" s="16" customFormat="1" ht="11.25">
      <c r="A31" s="186"/>
      <c r="B31" s="186" t="s">
        <v>345</v>
      </c>
      <c r="C31" s="186"/>
      <c r="D31" s="186"/>
      <c r="E31" s="187">
        <f>E29-E30</f>
        <v>-50342</v>
      </c>
      <c r="F31" s="187">
        <f>F29-F30</f>
        <v>-979000</v>
      </c>
      <c r="G31" s="187">
        <f>G29-G30</f>
        <v>-979000</v>
      </c>
      <c r="H31" s="187">
        <f>H29-H30</f>
        <v>312489</v>
      </c>
      <c r="I31" s="187"/>
      <c r="J31" s="187"/>
      <c r="K31" s="5"/>
      <c r="L31" s="3"/>
      <c r="M31" s="3"/>
      <c r="N31" s="3"/>
    </row>
    <row r="32" spans="1:14" s="154" customFormat="1" ht="11.25">
      <c r="A32" s="21"/>
      <c r="B32" s="21"/>
      <c r="C32" s="21"/>
      <c r="D32" s="21"/>
      <c r="E32" s="24"/>
      <c r="F32" s="24"/>
      <c r="G32" s="24"/>
      <c r="H32" s="24"/>
      <c r="I32" s="24"/>
      <c r="J32" s="24"/>
      <c r="K32" s="5"/>
      <c r="L32" s="5"/>
      <c r="M32" s="5"/>
      <c r="N32" s="5"/>
    </row>
    <row r="33" spans="1:14" s="16" customFormat="1" ht="11.25">
      <c r="A33" s="21"/>
      <c r="B33" s="21"/>
      <c r="C33" s="21"/>
      <c r="D33" s="21"/>
      <c r="E33" s="32"/>
      <c r="F33" s="10"/>
      <c r="G33" s="10"/>
      <c r="H33" s="32"/>
      <c r="I33" s="33"/>
      <c r="J33" s="33"/>
      <c r="K33" s="5"/>
      <c r="L33" s="3"/>
      <c r="M33" s="3"/>
      <c r="N33" s="3"/>
    </row>
    <row r="34" spans="1:14" s="16" customFormat="1" ht="11.25">
      <c r="A34" s="21" t="s">
        <v>429</v>
      </c>
      <c r="B34" s="21"/>
      <c r="C34" s="21"/>
      <c r="D34" s="21"/>
      <c r="E34" s="32"/>
      <c r="F34" s="34"/>
      <c r="G34" s="34"/>
      <c r="H34" s="32"/>
      <c r="I34" s="33"/>
      <c r="J34" s="33"/>
      <c r="K34" s="5"/>
      <c r="L34" s="3"/>
      <c r="M34" s="3"/>
      <c r="N34" s="3"/>
    </row>
    <row r="35" spans="1:14" s="16" customFormat="1" ht="11.25">
      <c r="A35" s="27"/>
      <c r="B35" s="27" t="s">
        <v>346</v>
      </c>
      <c r="C35" s="27"/>
      <c r="D35" s="27"/>
      <c r="E35" s="31"/>
      <c r="F35" s="29"/>
      <c r="G35" s="29"/>
      <c r="H35" s="31"/>
      <c r="I35" s="35"/>
      <c r="J35" s="28"/>
      <c r="K35" s="5"/>
      <c r="L35" s="3"/>
      <c r="M35" s="3"/>
      <c r="N35" s="3"/>
    </row>
    <row r="36" spans="1:14" s="15" customFormat="1" ht="11.25">
      <c r="A36" s="27"/>
      <c r="B36" s="27" t="s">
        <v>347</v>
      </c>
      <c r="C36" s="27"/>
      <c r="D36" s="27"/>
      <c r="E36" s="28"/>
      <c r="F36" s="28">
        <f>L36-L36-L36</f>
        <v>0</v>
      </c>
      <c r="G36" s="28">
        <f>M36-M36-M36</f>
        <v>0</v>
      </c>
      <c r="H36" s="28">
        <f>M36-M36-M36</f>
        <v>0</v>
      </c>
      <c r="I36" s="35"/>
      <c r="J36" s="28"/>
      <c r="K36" s="194"/>
      <c r="L36" s="3"/>
      <c r="M36" s="3"/>
      <c r="N36" s="3"/>
    </row>
    <row r="37" spans="1:14" s="15" customFormat="1" ht="11.25">
      <c r="A37" s="21"/>
      <c r="B37" s="21"/>
      <c r="C37" s="21"/>
      <c r="D37" s="21"/>
      <c r="E37" s="24"/>
      <c r="F37" s="24"/>
      <c r="G37" s="24"/>
      <c r="H37" s="24"/>
      <c r="I37" s="33"/>
      <c r="J37" s="24"/>
      <c r="K37" s="5"/>
      <c r="L37" s="3"/>
      <c r="M37" s="3"/>
      <c r="N37" s="3"/>
    </row>
    <row r="38" spans="1:14" s="15" customFormat="1" ht="11.25">
      <c r="A38" s="189" t="s">
        <v>348</v>
      </c>
      <c r="B38" s="189"/>
      <c r="C38" s="189"/>
      <c r="D38" s="189"/>
      <c r="E38" s="190">
        <f>E26+E31+E36</f>
        <v>333475</v>
      </c>
      <c r="F38" s="190">
        <f>F26+F31+F36</f>
        <v>1400000</v>
      </c>
      <c r="G38" s="190">
        <f>G26+G31+G36</f>
        <v>-345000</v>
      </c>
      <c r="H38" s="190"/>
      <c r="I38" s="191"/>
      <c r="J38" s="190"/>
      <c r="K38" s="5"/>
      <c r="L38" s="3"/>
      <c r="M38" s="3"/>
      <c r="N38" s="3"/>
    </row>
    <row r="39" spans="1:14" s="15" customFormat="1" ht="11.25">
      <c r="A39" s="189" t="s">
        <v>349</v>
      </c>
      <c r="B39" s="189"/>
      <c r="C39" s="189"/>
      <c r="D39" s="189"/>
      <c r="E39" s="190"/>
      <c r="F39" s="190"/>
      <c r="G39" s="190"/>
      <c r="H39" s="190"/>
      <c r="I39" s="191"/>
      <c r="J39" s="190"/>
      <c r="K39" s="5"/>
      <c r="L39" s="3"/>
      <c r="M39" s="3"/>
      <c r="N39" s="3"/>
    </row>
    <row r="40" spans="1:14" s="15" customFormat="1" ht="11.25">
      <c r="A40" s="21"/>
      <c r="B40" s="21"/>
      <c r="C40" s="21"/>
      <c r="D40" s="21"/>
      <c r="E40" s="24"/>
      <c r="F40" s="24"/>
      <c r="G40" s="24"/>
      <c r="H40" s="24"/>
      <c r="I40" s="33"/>
      <c r="J40" s="24"/>
      <c r="K40" s="5"/>
      <c r="L40" s="3"/>
      <c r="M40" s="3"/>
      <c r="N40" s="3"/>
    </row>
    <row r="41" spans="1:14" s="15" customFormat="1" ht="11.25">
      <c r="A41" s="21"/>
      <c r="B41" s="21"/>
      <c r="C41" s="21"/>
      <c r="D41" s="21"/>
      <c r="E41" s="24"/>
      <c r="F41" s="24"/>
      <c r="G41" s="24"/>
      <c r="H41" s="24"/>
      <c r="I41" s="33"/>
      <c r="J41" s="24"/>
      <c r="K41" s="5"/>
      <c r="L41" s="3"/>
      <c r="M41" s="3"/>
      <c r="N41" s="3"/>
    </row>
    <row r="42" spans="1:14" s="15" customFormat="1" ht="51" customHeight="1">
      <c r="A42" s="36"/>
      <c r="B42" s="36"/>
      <c r="C42" s="36"/>
      <c r="D42" s="36"/>
      <c r="E42" s="36"/>
      <c r="F42" s="37"/>
      <c r="G42" s="37"/>
      <c r="H42" s="38"/>
      <c r="I42" s="5"/>
      <c r="J42" s="10"/>
      <c r="K42" s="5"/>
      <c r="L42" s="3"/>
      <c r="M42" s="3"/>
      <c r="N42" s="3"/>
    </row>
    <row r="43" spans="1:14" s="15" customFormat="1" ht="14.25" customHeight="1">
      <c r="A43" s="39"/>
      <c r="B43" s="16"/>
      <c r="C43" s="245" t="s">
        <v>16</v>
      </c>
      <c r="D43" s="245"/>
      <c r="E43" s="40"/>
      <c r="F43" s="41"/>
      <c r="G43" s="41"/>
      <c r="H43" s="42"/>
      <c r="I43" s="16"/>
      <c r="J43" s="16"/>
      <c r="K43" s="16"/>
      <c r="L43" s="16"/>
      <c r="M43" s="3"/>
      <c r="N43" s="3"/>
    </row>
    <row r="44" spans="1:14" s="15" customFormat="1" ht="12.75">
      <c r="A44" s="43" t="s">
        <v>430</v>
      </c>
      <c r="B44" s="44"/>
      <c r="C44" s="44"/>
      <c r="D44" s="45"/>
      <c r="E44" s="46"/>
      <c r="F44" s="42"/>
      <c r="G44" s="42"/>
      <c r="H44" s="42"/>
      <c r="I44" s="16"/>
      <c r="J44" s="16"/>
      <c r="K44" s="16"/>
      <c r="L44" s="16"/>
      <c r="M44" s="3"/>
      <c r="N44" s="3"/>
    </row>
    <row r="45" spans="1:14" s="15" customFormat="1" ht="12.75">
      <c r="A45" s="43"/>
      <c r="B45" s="44"/>
      <c r="C45" s="44"/>
      <c r="D45" s="45"/>
      <c r="E45" s="46"/>
      <c r="F45" s="42"/>
      <c r="G45" s="42"/>
      <c r="H45" s="42"/>
      <c r="I45" s="16"/>
      <c r="J45" s="16"/>
      <c r="K45" s="16"/>
      <c r="L45" s="16"/>
      <c r="M45" s="3"/>
      <c r="N45" s="3"/>
    </row>
    <row r="46" spans="1:14" s="16" customFormat="1" ht="12.75">
      <c r="A46" s="43"/>
      <c r="B46" s="47" t="s">
        <v>17</v>
      </c>
      <c r="C46" s="47"/>
      <c r="D46" s="47"/>
      <c r="E46" s="47"/>
      <c r="F46" s="47"/>
      <c r="G46" s="47"/>
      <c r="H46" s="47"/>
      <c r="I46" s="47"/>
      <c r="J46" s="47"/>
      <c r="K46" s="48"/>
      <c r="M46" s="3"/>
      <c r="N46" s="3"/>
    </row>
    <row r="47" spans="1:14" s="16" customFormat="1" ht="12">
      <c r="A47" s="44" t="s">
        <v>18</v>
      </c>
      <c r="B47" s="47"/>
      <c r="C47" s="47"/>
      <c r="D47" s="47"/>
      <c r="E47" s="47"/>
      <c r="F47" s="47"/>
      <c r="G47" s="47"/>
      <c r="H47" s="47"/>
      <c r="J47" s="47"/>
      <c r="K47" s="48"/>
      <c r="M47" s="3"/>
      <c r="N47" s="3"/>
    </row>
    <row r="48" spans="1:14" s="16" customFormat="1" ht="12">
      <c r="A48" s="44"/>
      <c r="B48" s="47"/>
      <c r="C48" s="47"/>
      <c r="D48" s="47"/>
      <c r="E48" s="254"/>
      <c r="F48" s="47"/>
      <c r="G48" s="47"/>
      <c r="H48" s="47"/>
      <c r="I48" s="47"/>
      <c r="J48" s="47"/>
      <c r="K48" s="48"/>
      <c r="M48" s="3"/>
      <c r="N48" s="3"/>
    </row>
    <row r="49" spans="1:14" s="16" customFormat="1" ht="12.75">
      <c r="A49" s="43"/>
      <c r="B49" s="43" t="s">
        <v>19</v>
      </c>
      <c r="C49" s="44"/>
      <c r="D49" s="45"/>
      <c r="E49" s="46"/>
      <c r="F49" s="46"/>
      <c r="G49" s="46"/>
      <c r="H49" s="46"/>
      <c r="I49" s="44"/>
      <c r="J49" s="44"/>
      <c r="M49" s="3"/>
      <c r="N49" s="3"/>
    </row>
    <row r="50" spans="1:14" s="16" customFormat="1" ht="11.25">
      <c r="A50" s="49"/>
      <c r="B50" s="49"/>
      <c r="C50" s="49"/>
      <c r="D50" s="49"/>
      <c r="E50" s="49"/>
      <c r="F50" s="50"/>
      <c r="G50" s="50"/>
      <c r="H50" s="51"/>
      <c r="I50" s="5"/>
      <c r="J50" s="10"/>
      <c r="K50" s="5"/>
      <c r="L50" s="3"/>
      <c r="M50" s="3"/>
      <c r="N50" s="3"/>
    </row>
    <row r="51" spans="1:14" s="16" customFormat="1" ht="11.25">
      <c r="A51" s="27" t="s">
        <v>20</v>
      </c>
      <c r="B51" s="27"/>
      <c r="C51" s="27"/>
      <c r="D51" s="27"/>
      <c r="E51" s="18" t="s">
        <v>4</v>
      </c>
      <c r="F51" s="18" t="s">
        <v>5</v>
      </c>
      <c r="G51" s="18" t="s">
        <v>411</v>
      </c>
      <c r="H51" s="18" t="s">
        <v>4</v>
      </c>
      <c r="I51" s="27"/>
      <c r="J51" s="27"/>
      <c r="K51" s="5"/>
      <c r="L51" s="3"/>
      <c r="M51" s="3"/>
      <c r="N51" s="3"/>
    </row>
    <row r="52" spans="1:14" s="16" customFormat="1" ht="11.25">
      <c r="A52" s="27" t="s">
        <v>21</v>
      </c>
      <c r="B52" s="52"/>
      <c r="C52" s="52"/>
      <c r="D52" s="52"/>
      <c r="E52" s="18">
        <v>2018</v>
      </c>
      <c r="F52" s="18">
        <v>2019</v>
      </c>
      <c r="G52" s="18">
        <v>2019</v>
      </c>
      <c r="H52" s="18">
        <v>2019</v>
      </c>
      <c r="I52" s="18" t="s">
        <v>25</v>
      </c>
      <c r="J52" s="18" t="s">
        <v>25</v>
      </c>
      <c r="K52" s="5"/>
      <c r="L52" s="3"/>
      <c r="M52" s="3"/>
      <c r="N52" s="3"/>
    </row>
    <row r="53" spans="1:14" s="16" customFormat="1" ht="11.25">
      <c r="A53" s="27" t="s">
        <v>26</v>
      </c>
      <c r="B53" s="18"/>
      <c r="C53" s="18" t="s">
        <v>27</v>
      </c>
      <c r="D53" s="52"/>
      <c r="E53" s="18">
        <v>1</v>
      </c>
      <c r="F53" s="18">
        <v>2</v>
      </c>
      <c r="G53" s="18">
        <v>3</v>
      </c>
      <c r="H53" s="23">
        <v>4</v>
      </c>
      <c r="I53" s="18" t="s">
        <v>29</v>
      </c>
      <c r="J53" s="18" t="s">
        <v>30</v>
      </c>
      <c r="K53" s="5"/>
      <c r="L53" s="3"/>
      <c r="M53" s="3"/>
      <c r="N53" s="3"/>
    </row>
    <row r="54" spans="1:14" s="16" customFormat="1" ht="11.25">
      <c r="A54" s="27" t="s">
        <v>31</v>
      </c>
      <c r="B54" s="27"/>
      <c r="C54" s="27"/>
      <c r="D54" s="27"/>
      <c r="E54" s="18"/>
      <c r="F54" s="18"/>
      <c r="G54" s="18"/>
      <c r="H54" s="23"/>
      <c r="I54" s="18"/>
      <c r="J54" s="18"/>
      <c r="K54" s="5"/>
      <c r="L54" s="3"/>
      <c r="M54" s="3"/>
      <c r="N54" s="3"/>
    </row>
    <row r="55" spans="1:14" s="16" customFormat="1" ht="11.25">
      <c r="A55" s="53"/>
      <c r="B55" s="53"/>
      <c r="C55" s="54">
        <v>1</v>
      </c>
      <c r="D55" s="53"/>
      <c r="E55" s="54"/>
      <c r="F55" s="54"/>
      <c r="G55" s="54"/>
      <c r="H55" s="55"/>
      <c r="I55" s="56">
        <v>5</v>
      </c>
      <c r="J55" s="22">
        <v>6</v>
      </c>
      <c r="K55" s="5"/>
      <c r="L55" s="3"/>
      <c r="M55" s="3"/>
      <c r="N55" s="3"/>
    </row>
    <row r="56" spans="1:14" s="16" customFormat="1" ht="11.25">
      <c r="A56" s="57"/>
      <c r="B56" s="57" t="s">
        <v>33</v>
      </c>
      <c r="C56" s="57"/>
      <c r="D56" s="58"/>
      <c r="E56" s="59">
        <f>E57+E125+E144</f>
        <v>3785371</v>
      </c>
      <c r="F56" s="59">
        <f>F57+F125+F144</f>
        <v>35023500</v>
      </c>
      <c r="G56" s="59">
        <f>G57+G125+G144</f>
        <v>16510500</v>
      </c>
      <c r="H56" s="59">
        <f>H57+H125+H144</f>
        <v>12644383</v>
      </c>
      <c r="I56" s="217">
        <f>H56*100/E56</f>
        <v>334.03285965893434</v>
      </c>
      <c r="J56" s="217">
        <f>H56*100/F56</f>
        <v>36.10256827558639</v>
      </c>
      <c r="K56" s="5"/>
      <c r="L56" s="3"/>
      <c r="M56" s="3"/>
      <c r="N56" s="3"/>
    </row>
    <row r="57" spans="1:14" s="16" customFormat="1" ht="11.25">
      <c r="A57" s="61">
        <v>3</v>
      </c>
      <c r="B57" s="61"/>
      <c r="C57" s="61" t="s">
        <v>11</v>
      </c>
      <c r="D57" s="62"/>
      <c r="E57" s="63">
        <f>E58+E66+E90+E97+E102+E110+E117</f>
        <v>3487703</v>
      </c>
      <c r="F57" s="63">
        <f>F58+F66+F90+F97+F102+F110+F117</f>
        <v>3972000</v>
      </c>
      <c r="G57" s="63">
        <f>G58+G66+G90+G97+G102+G110+G117</f>
        <v>8930500</v>
      </c>
      <c r="H57" s="63">
        <f>H58+H66+H90+H97+H102+H110+H117</f>
        <v>7034144</v>
      </c>
      <c r="I57" s="218">
        <f>H57*100/E57</f>
        <v>201.68414569703899</v>
      </c>
      <c r="J57" s="221">
        <f>H57*100/F57</f>
        <v>177.0932527693857</v>
      </c>
      <c r="K57" s="5"/>
      <c r="L57" s="3"/>
      <c r="M57" s="3"/>
      <c r="N57" s="3"/>
    </row>
    <row r="58" spans="1:130" s="16" customFormat="1" ht="11.25">
      <c r="A58" s="65"/>
      <c r="B58" s="66">
        <v>31</v>
      </c>
      <c r="C58" s="65" t="s">
        <v>34</v>
      </c>
      <c r="D58" s="67"/>
      <c r="E58" s="68">
        <f>E59+E61+E63</f>
        <v>520567</v>
      </c>
      <c r="F58" s="68">
        <f>F59+F61+F63</f>
        <v>480000</v>
      </c>
      <c r="G58" s="68">
        <f>G59+G61+G63</f>
        <v>1800000</v>
      </c>
      <c r="H58" s="68">
        <f>H59+H61+H63</f>
        <v>1806911</v>
      </c>
      <c r="I58" s="219">
        <f>H58*100/E58</f>
        <v>347.1044073097219</v>
      </c>
      <c r="J58" s="219">
        <f>H58*100/F58</f>
        <v>376.4397916666667</v>
      </c>
      <c r="K58" s="70"/>
      <c r="L58" s="70"/>
      <c r="M58" s="70"/>
      <c r="N58" s="70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</row>
    <row r="59" spans="1:130" s="75" customFormat="1" ht="15.75" thickBot="1">
      <c r="A59" s="65"/>
      <c r="B59" s="72">
        <v>311</v>
      </c>
      <c r="C59" s="65" t="s">
        <v>35</v>
      </c>
      <c r="D59" s="67"/>
      <c r="E59" s="68">
        <f>E60</f>
        <v>429534</v>
      </c>
      <c r="F59" s="68">
        <f>F60</f>
        <v>400000</v>
      </c>
      <c r="G59" s="68">
        <f>G60</f>
        <v>1500000</v>
      </c>
      <c r="H59" s="68">
        <f>H60</f>
        <v>1280172</v>
      </c>
      <c r="I59" s="219">
        <f>H59*100/E59</f>
        <v>298.03740798167314</v>
      </c>
      <c r="J59" s="219">
        <f>H59*100/F59</f>
        <v>320.043</v>
      </c>
      <c r="K59" s="70"/>
      <c r="L59" s="70"/>
      <c r="M59" s="70"/>
      <c r="N59" s="70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</row>
    <row r="60" spans="1:130" s="80" customFormat="1" ht="15.75" thickBot="1">
      <c r="A60" s="70"/>
      <c r="B60" s="76">
        <v>3111</v>
      </c>
      <c r="C60" s="70" t="s">
        <v>35</v>
      </c>
      <c r="D60" s="77"/>
      <c r="E60" s="230">
        <v>429534</v>
      </c>
      <c r="F60" s="231">
        <v>400000</v>
      </c>
      <c r="G60" s="231">
        <v>1500000</v>
      </c>
      <c r="H60" s="230">
        <v>1280172</v>
      </c>
      <c r="I60" s="70"/>
      <c r="J60" s="26"/>
      <c r="K60" s="70"/>
      <c r="L60" s="70"/>
      <c r="M60" s="70"/>
      <c r="N60" s="70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</row>
    <row r="61" spans="1:130" s="83" customFormat="1" ht="12.75" thickBot="1">
      <c r="A61" s="65"/>
      <c r="B61" s="72">
        <v>312</v>
      </c>
      <c r="C61" s="65" t="s">
        <v>36</v>
      </c>
      <c r="D61" s="67"/>
      <c r="E61" s="81">
        <f>E62</f>
        <v>0</v>
      </c>
      <c r="F61" s="69">
        <f>F62</f>
        <v>8000</v>
      </c>
      <c r="G61" s="69">
        <f>G62</f>
        <v>50000</v>
      </c>
      <c r="H61" s="69">
        <f>H62</f>
        <v>280017</v>
      </c>
      <c r="I61" s="81">
        <v>0</v>
      </c>
      <c r="J61" s="81"/>
      <c r="K61" s="70"/>
      <c r="L61" s="70"/>
      <c r="M61" s="70"/>
      <c r="N61" s="70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</row>
    <row r="62" spans="1:130" s="86" customFormat="1" ht="11.25">
      <c r="A62" s="70"/>
      <c r="B62" s="70">
        <v>3121</v>
      </c>
      <c r="C62" s="70" t="s">
        <v>36</v>
      </c>
      <c r="D62" s="77"/>
      <c r="E62" s="232">
        <v>0</v>
      </c>
      <c r="F62" s="231">
        <v>8000</v>
      </c>
      <c r="G62" s="231">
        <v>50000</v>
      </c>
      <c r="H62" s="232">
        <v>280017</v>
      </c>
      <c r="I62" s="84">
        <v>0</v>
      </c>
      <c r="J62" s="25"/>
      <c r="K62" s="70"/>
      <c r="L62" s="70"/>
      <c r="M62" s="70"/>
      <c r="N62" s="70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</row>
    <row r="63" spans="1:130" s="16" customFormat="1" ht="11.25">
      <c r="A63" s="65"/>
      <c r="B63" s="72">
        <v>313</v>
      </c>
      <c r="C63" s="65" t="s">
        <v>37</v>
      </c>
      <c r="D63" s="67"/>
      <c r="E63" s="68">
        <f>E64+E65</f>
        <v>91033</v>
      </c>
      <c r="F63" s="68">
        <f>F64+F65</f>
        <v>72000</v>
      </c>
      <c r="G63" s="68">
        <f>G64+G65</f>
        <v>250000</v>
      </c>
      <c r="H63" s="68">
        <f>H64+H65</f>
        <v>246722</v>
      </c>
      <c r="I63" s="219">
        <f>H63*100/E63</f>
        <v>271.02479320685904</v>
      </c>
      <c r="J63" s="219">
        <f>H63*100/F63</f>
        <v>342.6694444444444</v>
      </c>
      <c r="K63" s="70"/>
      <c r="L63" s="70"/>
      <c r="M63" s="70"/>
      <c r="N63" s="70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</row>
    <row r="64" spans="1:130" s="16" customFormat="1" ht="11.25">
      <c r="A64" s="70"/>
      <c r="B64" s="70">
        <v>3132</v>
      </c>
      <c r="C64" s="70" t="s">
        <v>38</v>
      </c>
      <c r="D64" s="77"/>
      <c r="E64" s="230">
        <v>69216</v>
      </c>
      <c r="F64" s="231">
        <v>50000</v>
      </c>
      <c r="G64" s="231">
        <v>200000</v>
      </c>
      <c r="H64" s="230">
        <v>246722</v>
      </c>
      <c r="I64" s="70"/>
      <c r="J64" s="26"/>
      <c r="K64" s="70"/>
      <c r="L64" s="70"/>
      <c r="M64" s="70"/>
      <c r="N64" s="70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</row>
    <row r="65" spans="1:130" s="86" customFormat="1" ht="11.25">
      <c r="A65" s="70"/>
      <c r="B65" s="70">
        <v>3133</v>
      </c>
      <c r="C65" s="70" t="s">
        <v>39</v>
      </c>
      <c r="D65" s="77"/>
      <c r="E65" s="230">
        <v>21817</v>
      </c>
      <c r="F65" s="231">
        <v>22000</v>
      </c>
      <c r="G65" s="231">
        <v>50000</v>
      </c>
      <c r="H65" s="230">
        <v>0</v>
      </c>
      <c r="I65" s="70"/>
      <c r="J65" s="26"/>
      <c r="K65" s="70"/>
      <c r="L65" s="70"/>
      <c r="M65" s="70"/>
      <c r="N65" s="70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</row>
    <row r="66" spans="1:130" s="16" customFormat="1" ht="11.25">
      <c r="A66" s="65"/>
      <c r="B66" s="66">
        <v>32</v>
      </c>
      <c r="C66" s="65" t="s">
        <v>40</v>
      </c>
      <c r="D66" s="67"/>
      <c r="E66" s="68">
        <f>E67+E71+E77+E85</f>
        <v>2135836</v>
      </c>
      <c r="F66" s="68">
        <f>F67+F71+F77+F85</f>
        <v>1637000</v>
      </c>
      <c r="G66" s="68">
        <f>G67+G71+G77+G85</f>
        <v>4751000</v>
      </c>
      <c r="H66" s="68">
        <f>H67+H71+H77+H85</f>
        <v>3809604</v>
      </c>
      <c r="I66" s="219">
        <f>H66*100/E66</f>
        <v>178.3659419543448</v>
      </c>
      <c r="J66" s="219">
        <f>H66*100/F66</f>
        <v>232.71863164324984</v>
      </c>
      <c r="K66" s="70"/>
      <c r="L66" s="70"/>
      <c r="M66" s="70"/>
      <c r="N66" s="70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</row>
    <row r="67" spans="1:130" s="86" customFormat="1" ht="11.25">
      <c r="A67" s="65"/>
      <c r="B67" s="72">
        <v>321</v>
      </c>
      <c r="C67" s="65" t="s">
        <v>41</v>
      </c>
      <c r="D67" s="67"/>
      <c r="E67" s="68">
        <f>E68+E69+E70</f>
        <v>57206</v>
      </c>
      <c r="F67" s="68">
        <f>F68+F69+F70</f>
        <v>65000</v>
      </c>
      <c r="G67" s="68">
        <f>G68+G69+G70</f>
        <v>230000</v>
      </c>
      <c r="H67" s="68">
        <f>H68+H69+H70</f>
        <v>237424</v>
      </c>
      <c r="I67" s="219">
        <f>H67*100/E67</f>
        <v>415.0333881061427</v>
      </c>
      <c r="J67" s="219">
        <f>H67*100/F67</f>
        <v>365.2676923076923</v>
      </c>
      <c r="K67" s="70"/>
      <c r="L67" s="70"/>
      <c r="M67" s="70"/>
      <c r="N67" s="70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</row>
    <row r="68" spans="1:130" s="16" customFormat="1" ht="11.25">
      <c r="A68" s="70"/>
      <c r="B68" s="70">
        <v>3211</v>
      </c>
      <c r="C68" s="70" t="s">
        <v>42</v>
      </c>
      <c r="D68" s="77"/>
      <c r="E68" s="230">
        <v>27161</v>
      </c>
      <c r="F68" s="231">
        <v>30000</v>
      </c>
      <c r="G68" s="231">
        <v>80000</v>
      </c>
      <c r="H68" s="230">
        <v>97828</v>
      </c>
      <c r="I68" s="70"/>
      <c r="J68" s="26"/>
      <c r="K68" s="70"/>
      <c r="L68" s="70"/>
      <c r="M68" s="70"/>
      <c r="N68" s="70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</row>
    <row r="69" spans="1:130" s="16" customFormat="1" ht="12" thickBot="1">
      <c r="A69" s="70"/>
      <c r="B69" s="70">
        <v>3212</v>
      </c>
      <c r="C69" s="70" t="s">
        <v>43</v>
      </c>
      <c r="D69" s="77"/>
      <c r="E69" s="230">
        <v>15407</v>
      </c>
      <c r="F69" s="231">
        <v>20000</v>
      </c>
      <c r="G69" s="231">
        <v>50000</v>
      </c>
      <c r="H69" s="230">
        <v>37745</v>
      </c>
      <c r="I69" s="70"/>
      <c r="J69" s="26"/>
      <c r="K69" s="70"/>
      <c r="L69" s="70"/>
      <c r="M69" s="70"/>
      <c r="N69" s="70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</row>
    <row r="70" spans="1:130" s="83" customFormat="1" ht="12.75" thickBot="1">
      <c r="A70" s="70"/>
      <c r="B70" s="70">
        <v>3213</v>
      </c>
      <c r="C70" s="70" t="s">
        <v>44</v>
      </c>
      <c r="D70" s="77"/>
      <c r="E70" s="230">
        <v>14638</v>
      </c>
      <c r="F70" s="231">
        <v>15000</v>
      </c>
      <c r="G70" s="231">
        <v>100000</v>
      </c>
      <c r="H70" s="230">
        <v>101851</v>
      </c>
      <c r="I70" s="70"/>
      <c r="J70" s="26"/>
      <c r="K70" s="5"/>
      <c r="L70" s="70"/>
      <c r="M70" s="70"/>
      <c r="N70" s="70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</row>
    <row r="71" spans="1:130" s="86" customFormat="1" ht="11.25">
      <c r="A71" s="65"/>
      <c r="B71" s="72">
        <v>322</v>
      </c>
      <c r="C71" s="65" t="s">
        <v>45</v>
      </c>
      <c r="D71" s="67"/>
      <c r="E71" s="68">
        <f>SUM(E72:E76)</f>
        <v>180578</v>
      </c>
      <c r="F71" s="68">
        <f>SUM(F72:F76)</f>
        <v>162000</v>
      </c>
      <c r="G71" s="68">
        <f>SUM(G72:G76)</f>
        <v>560000</v>
      </c>
      <c r="H71" s="68">
        <f>SUM(H72:H76)</f>
        <v>573259</v>
      </c>
      <c r="I71" s="219">
        <f>H71*100/E71</f>
        <v>317.45782985745774</v>
      </c>
      <c r="J71" s="219">
        <f>H71*100/F71</f>
        <v>353.86358024691356</v>
      </c>
      <c r="K71" s="5"/>
      <c r="L71" s="70"/>
      <c r="M71" s="70"/>
      <c r="N71" s="70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</row>
    <row r="72" spans="1:130" s="16" customFormat="1" ht="11.25">
      <c r="A72" s="70"/>
      <c r="B72" s="70">
        <v>3221</v>
      </c>
      <c r="C72" s="70" t="s">
        <v>46</v>
      </c>
      <c r="D72" s="77">
        <v>0</v>
      </c>
      <c r="E72" s="230">
        <v>10116</v>
      </c>
      <c r="F72" s="231">
        <v>20000</v>
      </c>
      <c r="G72" s="231">
        <v>50000</v>
      </c>
      <c r="H72" s="230">
        <v>123882</v>
      </c>
      <c r="I72" s="70"/>
      <c r="J72" s="26"/>
      <c r="K72" s="70"/>
      <c r="L72" s="70"/>
      <c r="M72" s="70"/>
      <c r="N72" s="70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</row>
    <row r="73" spans="1:130" s="16" customFormat="1" ht="11.25">
      <c r="A73" s="70"/>
      <c r="B73" s="70">
        <v>3222</v>
      </c>
      <c r="C73" s="70" t="s">
        <v>47</v>
      </c>
      <c r="D73" s="77"/>
      <c r="E73" s="232">
        <v>0</v>
      </c>
      <c r="F73" s="231">
        <v>2000</v>
      </c>
      <c r="G73" s="231">
        <v>100000</v>
      </c>
      <c r="H73" s="232">
        <v>65036</v>
      </c>
      <c r="I73" s="84"/>
      <c r="J73" s="25"/>
      <c r="K73" s="70"/>
      <c r="L73" s="70"/>
      <c r="M73" s="70"/>
      <c r="N73" s="70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</row>
    <row r="74" spans="1:130" s="16" customFormat="1" ht="11.25">
      <c r="A74" s="70"/>
      <c r="B74" s="70">
        <v>3223</v>
      </c>
      <c r="C74" s="70" t="s">
        <v>48</v>
      </c>
      <c r="D74" s="77"/>
      <c r="E74" s="230">
        <v>134688</v>
      </c>
      <c r="F74" s="231">
        <v>100000</v>
      </c>
      <c r="G74" s="231">
        <v>230000</v>
      </c>
      <c r="H74" s="232">
        <v>207876</v>
      </c>
      <c r="I74" s="84"/>
      <c r="J74" s="26"/>
      <c r="K74" s="70"/>
      <c r="L74" s="70"/>
      <c r="M74" s="70"/>
      <c r="N74" s="70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</row>
    <row r="75" spans="1:130" s="86" customFormat="1" ht="11.25">
      <c r="A75" s="70"/>
      <c r="B75" s="70">
        <v>3224</v>
      </c>
      <c r="C75" s="70" t="s">
        <v>49</v>
      </c>
      <c r="D75" s="77"/>
      <c r="E75" s="230">
        <v>25810</v>
      </c>
      <c r="F75" s="231">
        <v>30000</v>
      </c>
      <c r="G75" s="231">
        <v>130000</v>
      </c>
      <c r="H75" s="230">
        <v>138291</v>
      </c>
      <c r="I75" s="70"/>
      <c r="J75" s="26"/>
      <c r="K75" s="70"/>
      <c r="L75" s="70"/>
      <c r="M75" s="70"/>
      <c r="N75" s="70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</row>
    <row r="76" spans="1:130" s="16" customFormat="1" ht="11.25">
      <c r="A76" s="70"/>
      <c r="B76" s="70">
        <v>3225</v>
      </c>
      <c r="C76" s="70" t="s">
        <v>50</v>
      </c>
      <c r="D76" s="77"/>
      <c r="E76" s="232">
        <v>9964</v>
      </c>
      <c r="F76" s="231">
        <v>10000</v>
      </c>
      <c r="G76" s="231">
        <v>50000</v>
      </c>
      <c r="H76" s="232">
        <v>38174</v>
      </c>
      <c r="I76" s="84"/>
      <c r="J76" s="25"/>
      <c r="K76" s="70"/>
      <c r="L76" s="70"/>
      <c r="M76" s="70"/>
      <c r="N76" s="70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</row>
    <row r="77" spans="1:130" s="16" customFormat="1" ht="11.25">
      <c r="A77" s="65"/>
      <c r="B77" s="72">
        <v>323</v>
      </c>
      <c r="C77" s="65" t="s">
        <v>51</v>
      </c>
      <c r="D77" s="67"/>
      <c r="E77" s="68">
        <f>SUM(E78:E84)</f>
        <v>993379</v>
      </c>
      <c r="F77" s="68">
        <f>SUM(F78:F84)</f>
        <v>1080000</v>
      </c>
      <c r="G77" s="68">
        <f>SUM(G78:G84)</f>
        <v>2270000</v>
      </c>
      <c r="H77" s="68">
        <f>SUM(H78:H84)</f>
        <v>2701839</v>
      </c>
      <c r="I77" s="219">
        <f>H77*100/E77</f>
        <v>271.98471077000823</v>
      </c>
      <c r="J77" s="219">
        <f>H77*100/F77</f>
        <v>250.17027777777778</v>
      </c>
      <c r="K77" s="70"/>
      <c r="L77" s="70"/>
      <c r="M77" s="70"/>
      <c r="N77" s="70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</row>
    <row r="78" spans="1:130" s="16" customFormat="1" ht="11.25">
      <c r="A78" s="70"/>
      <c r="B78" s="70">
        <v>3231</v>
      </c>
      <c r="C78" s="70" t="s">
        <v>52</v>
      </c>
      <c r="D78" s="77"/>
      <c r="E78" s="230">
        <v>26106</v>
      </c>
      <c r="F78" s="231">
        <v>40000</v>
      </c>
      <c r="G78" s="231">
        <v>100000</v>
      </c>
      <c r="H78" s="230">
        <v>80933</v>
      </c>
      <c r="I78" s="70"/>
      <c r="J78" s="26"/>
      <c r="K78" s="70"/>
      <c r="L78" s="70"/>
      <c r="M78" s="70"/>
      <c r="N78" s="70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</row>
    <row r="79" spans="1:130" s="16" customFormat="1" ht="11.25">
      <c r="A79" s="70"/>
      <c r="B79" s="70">
        <v>3232</v>
      </c>
      <c r="C79" s="70" t="s">
        <v>53</v>
      </c>
      <c r="D79" s="77"/>
      <c r="E79" s="230">
        <v>51514</v>
      </c>
      <c r="F79" s="231">
        <v>40000</v>
      </c>
      <c r="G79" s="231">
        <v>40000</v>
      </c>
      <c r="H79" s="230">
        <v>42575</v>
      </c>
      <c r="I79" s="70"/>
      <c r="J79" s="26"/>
      <c r="K79" s="70"/>
      <c r="L79" s="70"/>
      <c r="M79" s="70"/>
      <c r="N79" s="70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</row>
    <row r="80" spans="1:130" s="16" customFormat="1" ht="11.25">
      <c r="A80" s="70"/>
      <c r="B80" s="70">
        <v>3233</v>
      </c>
      <c r="C80" s="70" t="s">
        <v>54</v>
      </c>
      <c r="D80" s="77"/>
      <c r="E80" s="230">
        <v>39300</v>
      </c>
      <c r="F80" s="231">
        <v>70000</v>
      </c>
      <c r="G80" s="231">
        <v>150000</v>
      </c>
      <c r="H80" s="230">
        <v>170298</v>
      </c>
      <c r="I80" s="70"/>
      <c r="J80" s="26"/>
      <c r="K80" s="70"/>
      <c r="L80" s="70"/>
      <c r="M80" s="70"/>
      <c r="N80" s="70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</row>
    <row r="81" spans="1:130" s="86" customFormat="1" ht="11.25">
      <c r="A81" s="70"/>
      <c r="B81" s="70">
        <v>3234</v>
      </c>
      <c r="C81" s="70" t="s">
        <v>55</v>
      </c>
      <c r="D81" s="77"/>
      <c r="E81" s="230">
        <v>675712</v>
      </c>
      <c r="F81" s="232">
        <v>800000</v>
      </c>
      <c r="G81" s="232">
        <v>1200000</v>
      </c>
      <c r="H81" s="230">
        <v>1477924</v>
      </c>
      <c r="I81" s="70"/>
      <c r="J81" s="26"/>
      <c r="K81" s="70"/>
      <c r="L81" s="70"/>
      <c r="M81" s="70"/>
      <c r="N81" s="70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  <c r="DT81" s="85"/>
      <c r="DU81" s="85"/>
      <c r="DV81" s="85"/>
      <c r="DW81" s="85"/>
      <c r="DX81" s="85"/>
      <c r="DY81" s="85"/>
      <c r="DZ81" s="85"/>
    </row>
    <row r="82" spans="1:130" s="16" customFormat="1" ht="11.25">
      <c r="A82" s="70"/>
      <c r="B82" s="70">
        <v>3237</v>
      </c>
      <c r="C82" s="70" t="s">
        <v>56</v>
      </c>
      <c r="D82" s="77"/>
      <c r="E82" s="230">
        <v>94022</v>
      </c>
      <c r="F82" s="231">
        <v>70000</v>
      </c>
      <c r="G82" s="231">
        <v>650000</v>
      </c>
      <c r="H82" s="230">
        <v>712376</v>
      </c>
      <c r="I82" s="70"/>
      <c r="J82" s="26"/>
      <c r="K82" s="70"/>
      <c r="L82" s="70"/>
      <c r="M82" s="70"/>
      <c r="N82" s="70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</row>
    <row r="83" spans="1:130" s="16" customFormat="1" ht="11.25">
      <c r="A83" s="70"/>
      <c r="B83" s="70">
        <v>3238</v>
      </c>
      <c r="C83" s="70" t="s">
        <v>57</v>
      </c>
      <c r="D83" s="77"/>
      <c r="E83" s="230">
        <v>7955</v>
      </c>
      <c r="F83" s="231">
        <v>10000</v>
      </c>
      <c r="G83" s="231">
        <v>30000</v>
      </c>
      <c r="H83" s="230">
        <v>26079</v>
      </c>
      <c r="I83" s="70"/>
      <c r="J83" s="26"/>
      <c r="K83" s="70"/>
      <c r="L83" s="70"/>
      <c r="M83" s="70"/>
      <c r="N83" s="70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</row>
    <row r="84" spans="1:130" s="16" customFormat="1" ht="11.25">
      <c r="A84" s="70"/>
      <c r="B84" s="70">
        <v>3239</v>
      </c>
      <c r="C84" s="70" t="s">
        <v>58</v>
      </c>
      <c r="D84" s="77"/>
      <c r="E84" s="230">
        <v>98770</v>
      </c>
      <c r="F84" s="231">
        <v>50000</v>
      </c>
      <c r="G84" s="231">
        <v>100000</v>
      </c>
      <c r="H84" s="230">
        <v>191654</v>
      </c>
      <c r="I84" s="70"/>
      <c r="J84" s="26"/>
      <c r="K84" s="70"/>
      <c r="L84" s="70"/>
      <c r="M84" s="70"/>
      <c r="N84" s="70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</row>
    <row r="85" spans="1:130" s="16" customFormat="1" ht="11.25">
      <c r="A85" s="65"/>
      <c r="B85" s="72">
        <v>329</v>
      </c>
      <c r="C85" s="65" t="s">
        <v>59</v>
      </c>
      <c r="D85" s="67"/>
      <c r="E85" s="68">
        <f>SUM(E86:E89)</f>
        <v>904673</v>
      </c>
      <c r="F85" s="68">
        <f>SUM(F86:F89)</f>
        <v>330000</v>
      </c>
      <c r="G85" s="68">
        <f>SUM(G86:G89)</f>
        <v>1691000</v>
      </c>
      <c r="H85" s="68">
        <f>SUM(H86:H89)</f>
        <v>297082</v>
      </c>
      <c r="I85" s="219">
        <f>H85*100/E85</f>
        <v>32.838605772472484</v>
      </c>
      <c r="J85" s="219">
        <f>H85*100/F85</f>
        <v>90.02484848484849</v>
      </c>
      <c r="K85" s="70"/>
      <c r="L85" s="70"/>
      <c r="M85" s="70"/>
      <c r="N85" s="70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</row>
    <row r="86" spans="1:130" s="16" customFormat="1" ht="11.25">
      <c r="A86" s="70"/>
      <c r="B86" s="70">
        <v>3291</v>
      </c>
      <c r="C86" s="70" t="s">
        <v>60</v>
      </c>
      <c r="D86" s="77"/>
      <c r="E86" s="230">
        <v>124244</v>
      </c>
      <c r="F86" s="231">
        <v>100000</v>
      </c>
      <c r="G86" s="231">
        <v>845500</v>
      </c>
      <c r="H86" s="230">
        <v>143126</v>
      </c>
      <c r="I86" s="70"/>
      <c r="J86" s="26"/>
      <c r="K86" s="70"/>
      <c r="L86" s="70"/>
      <c r="M86" s="70"/>
      <c r="N86" s="70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</row>
    <row r="87" spans="1:130" s="16" customFormat="1" ht="11.25">
      <c r="A87" s="70"/>
      <c r="B87" s="70">
        <v>3292</v>
      </c>
      <c r="C87" s="70" t="s">
        <v>61</v>
      </c>
      <c r="D87" s="77"/>
      <c r="E87" s="230">
        <v>14702</v>
      </c>
      <c r="F87" s="231">
        <v>30000</v>
      </c>
      <c r="G87" s="231">
        <v>30000</v>
      </c>
      <c r="H87" s="230">
        <v>24981</v>
      </c>
      <c r="I87" s="70"/>
      <c r="J87" s="26"/>
      <c r="K87" s="70"/>
      <c r="L87" s="70"/>
      <c r="M87" s="70"/>
      <c r="N87" s="70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</row>
    <row r="88" spans="1:130" s="16" customFormat="1" ht="11.25">
      <c r="A88" s="70"/>
      <c r="B88" s="70">
        <v>3293</v>
      </c>
      <c r="C88" s="70" t="s">
        <v>62</v>
      </c>
      <c r="D88" s="77"/>
      <c r="E88" s="230">
        <v>88049</v>
      </c>
      <c r="F88" s="231">
        <v>100000</v>
      </c>
      <c r="G88" s="231">
        <v>150000</v>
      </c>
      <c r="H88" s="230">
        <v>53942</v>
      </c>
      <c r="I88" s="70"/>
      <c r="J88" s="26"/>
      <c r="K88" s="70"/>
      <c r="L88" s="70"/>
      <c r="M88" s="70"/>
      <c r="N88" s="70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</row>
    <row r="89" spans="1:130" s="16" customFormat="1" ht="11.25">
      <c r="A89" s="70"/>
      <c r="B89" s="70">
        <v>3299</v>
      </c>
      <c r="C89" s="70" t="s">
        <v>59</v>
      </c>
      <c r="D89" s="77"/>
      <c r="E89" s="230">
        <v>677678</v>
      </c>
      <c r="F89" s="231">
        <v>100000</v>
      </c>
      <c r="G89" s="231">
        <v>665500</v>
      </c>
      <c r="H89" s="230">
        <v>75033</v>
      </c>
      <c r="I89" s="70"/>
      <c r="J89" s="26"/>
      <c r="K89" s="70"/>
      <c r="L89" s="70"/>
      <c r="M89" s="70"/>
      <c r="N89" s="70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</row>
    <row r="90" spans="1:130" s="86" customFormat="1" ht="11.25">
      <c r="A90" s="65"/>
      <c r="B90" s="66">
        <v>34</v>
      </c>
      <c r="C90" s="65" t="s">
        <v>63</v>
      </c>
      <c r="D90" s="67"/>
      <c r="E90" s="68">
        <f>E91+E93</f>
        <v>29449</v>
      </c>
      <c r="F90" s="68">
        <f>F91+F93</f>
        <v>70000</v>
      </c>
      <c r="G90" s="68">
        <f>G91+G93</f>
        <v>90000</v>
      </c>
      <c r="H90" s="68">
        <f>H91+H93</f>
        <v>94781</v>
      </c>
      <c r="I90" s="219">
        <f>H90*100/E90</f>
        <v>321.84794050731773</v>
      </c>
      <c r="J90" s="219">
        <f>H90*100/F90</f>
        <v>135.40142857142857</v>
      </c>
      <c r="K90" s="70"/>
      <c r="L90" s="70"/>
      <c r="M90" s="70"/>
      <c r="N90" s="70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</row>
    <row r="91" spans="1:130" s="16" customFormat="1" ht="11.25">
      <c r="A91" s="65"/>
      <c r="B91" s="72">
        <v>342</v>
      </c>
      <c r="C91" s="65" t="s">
        <v>64</v>
      </c>
      <c r="D91" s="67"/>
      <c r="E91" s="68">
        <f>E92</f>
        <v>23838</v>
      </c>
      <c r="F91" s="68">
        <f>F92</f>
        <v>50000</v>
      </c>
      <c r="G91" s="68">
        <f>G92</f>
        <v>60000</v>
      </c>
      <c r="H91" s="68">
        <f>H92</f>
        <v>47724</v>
      </c>
      <c r="I91" s="219">
        <f>H91*100/E91</f>
        <v>200.20135917442738</v>
      </c>
      <c r="J91" s="219">
        <f>H91*100/F91</f>
        <v>95.448</v>
      </c>
      <c r="K91" s="70"/>
      <c r="L91" s="70"/>
      <c r="M91" s="70"/>
      <c r="N91" s="70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</row>
    <row r="92" spans="1:130" s="16" customFormat="1" ht="11.25">
      <c r="A92" s="70"/>
      <c r="B92" s="70">
        <v>3423</v>
      </c>
      <c r="C92" s="70" t="s">
        <v>65</v>
      </c>
      <c r="D92" s="77"/>
      <c r="E92" s="230">
        <v>23838</v>
      </c>
      <c r="F92" s="231">
        <v>50000</v>
      </c>
      <c r="G92" s="231">
        <v>60000</v>
      </c>
      <c r="H92" s="230">
        <v>47724</v>
      </c>
      <c r="I92" s="70"/>
      <c r="J92" s="26"/>
      <c r="K92" s="70"/>
      <c r="L92" s="70"/>
      <c r="M92" s="70"/>
      <c r="N92" s="70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</row>
    <row r="93" spans="1:130" s="16" customFormat="1" ht="11.25">
      <c r="A93" s="65"/>
      <c r="B93" s="72">
        <v>343</v>
      </c>
      <c r="C93" s="65" t="s">
        <v>66</v>
      </c>
      <c r="D93" s="67"/>
      <c r="E93" s="68">
        <f>SUM(E94:E96)</f>
        <v>5611</v>
      </c>
      <c r="F93" s="68">
        <f>SUM(F94:F96)</f>
        <v>20000</v>
      </c>
      <c r="G93" s="68">
        <f>SUM(G94:G96)</f>
        <v>30000</v>
      </c>
      <c r="H93" s="68">
        <f>SUM(H94:H96)</f>
        <v>47057</v>
      </c>
      <c r="I93" s="219">
        <f>H93*100/E93</f>
        <v>838.6562110140795</v>
      </c>
      <c r="J93" s="219">
        <f>H93*100/F93</f>
        <v>235.285</v>
      </c>
      <c r="K93" s="70"/>
      <c r="L93" s="70"/>
      <c r="M93" s="70"/>
      <c r="N93" s="70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</row>
    <row r="94" spans="1:130" s="16" customFormat="1" ht="11.25">
      <c r="A94" s="70"/>
      <c r="B94" s="70">
        <v>3431</v>
      </c>
      <c r="C94" s="70" t="s">
        <v>67</v>
      </c>
      <c r="D94" s="77"/>
      <c r="E94" s="230">
        <v>3595</v>
      </c>
      <c r="F94" s="231">
        <v>10000</v>
      </c>
      <c r="G94" s="231">
        <v>10000</v>
      </c>
      <c r="H94" s="230">
        <v>15603</v>
      </c>
      <c r="I94" s="70"/>
      <c r="J94" s="26"/>
      <c r="K94" s="70"/>
      <c r="L94" s="70"/>
      <c r="M94" s="70"/>
      <c r="N94" s="70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</row>
    <row r="95" spans="1:130" s="16" customFormat="1" ht="11.25">
      <c r="A95" s="70"/>
      <c r="B95" s="70">
        <v>3433</v>
      </c>
      <c r="C95" s="70" t="s">
        <v>68</v>
      </c>
      <c r="D95" s="77"/>
      <c r="E95" s="230">
        <v>828</v>
      </c>
      <c r="F95" s="231">
        <v>5000</v>
      </c>
      <c r="G95" s="231">
        <v>5000</v>
      </c>
      <c r="H95" s="230">
        <v>20701</v>
      </c>
      <c r="I95" s="70"/>
      <c r="J95" s="26"/>
      <c r="K95" s="70"/>
      <c r="L95" s="70"/>
      <c r="M95" s="70"/>
      <c r="N95" s="70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</row>
    <row r="96" spans="1:130" s="16" customFormat="1" ht="12" thickBot="1">
      <c r="A96" s="70"/>
      <c r="B96" s="70">
        <v>3434</v>
      </c>
      <c r="C96" s="70" t="s">
        <v>69</v>
      </c>
      <c r="D96" s="77"/>
      <c r="E96" s="232">
        <v>1188</v>
      </c>
      <c r="F96" s="231">
        <v>5000</v>
      </c>
      <c r="G96" s="231">
        <v>15000</v>
      </c>
      <c r="H96" s="232">
        <v>10753</v>
      </c>
      <c r="I96" s="84"/>
      <c r="J96" s="25"/>
      <c r="K96" s="70"/>
      <c r="L96" s="70"/>
      <c r="M96" s="70"/>
      <c r="N96" s="70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</row>
    <row r="97" spans="1:130" s="83" customFormat="1" ht="12.75" thickBot="1">
      <c r="A97" s="65"/>
      <c r="B97" s="66">
        <v>35</v>
      </c>
      <c r="C97" s="65" t="s">
        <v>70</v>
      </c>
      <c r="D97" s="67"/>
      <c r="E97" s="68">
        <f>E98</f>
        <v>0</v>
      </c>
      <c r="F97" s="68">
        <f>F98</f>
        <v>100000</v>
      </c>
      <c r="G97" s="68">
        <f>G98</f>
        <v>130000</v>
      </c>
      <c r="H97" s="68">
        <f>H98</f>
        <v>146950</v>
      </c>
      <c r="I97" s="81">
        <v>0</v>
      </c>
      <c r="J97" s="65"/>
      <c r="K97" s="70"/>
      <c r="L97" s="70"/>
      <c r="M97" s="70"/>
      <c r="N97" s="70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82"/>
      <c r="DH97" s="82"/>
      <c r="DI97" s="82"/>
      <c r="DJ97" s="82"/>
      <c r="DK97" s="82"/>
      <c r="DL97" s="82"/>
      <c r="DM97" s="82"/>
      <c r="DN97" s="82"/>
      <c r="DO97" s="82"/>
      <c r="DP97" s="82"/>
      <c r="DQ97" s="82"/>
      <c r="DR97" s="82"/>
      <c r="DS97" s="82"/>
      <c r="DT97" s="82"/>
      <c r="DU97" s="82"/>
      <c r="DV97" s="82"/>
      <c r="DW97" s="82"/>
      <c r="DX97" s="82"/>
      <c r="DY97" s="82"/>
      <c r="DZ97" s="82"/>
    </row>
    <row r="98" spans="1:130" s="86" customFormat="1" ht="11.25">
      <c r="A98" s="65"/>
      <c r="B98" s="72">
        <v>352</v>
      </c>
      <c r="C98" s="65" t="s">
        <v>71</v>
      </c>
      <c r="D98" s="67"/>
      <c r="E98" s="81">
        <f>SUM(E99:E101)</f>
        <v>0</v>
      </c>
      <c r="F98" s="81">
        <f>SUM(F99:F101)</f>
        <v>100000</v>
      </c>
      <c r="G98" s="81">
        <f>SUM(G99:G101)</f>
        <v>130000</v>
      </c>
      <c r="H98" s="81">
        <f>SUM(H99:H101)</f>
        <v>146950</v>
      </c>
      <c r="I98" s="81">
        <v>0</v>
      </c>
      <c r="J98" s="81"/>
      <c r="K98" s="70"/>
      <c r="L98" s="70"/>
      <c r="M98" s="70"/>
      <c r="N98" s="70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85"/>
      <c r="DT98" s="85"/>
      <c r="DU98" s="85"/>
      <c r="DV98" s="85"/>
      <c r="DW98" s="85"/>
      <c r="DX98" s="85"/>
      <c r="DY98" s="85"/>
      <c r="DZ98" s="85"/>
    </row>
    <row r="99" spans="1:130" s="16" customFormat="1" ht="11.25">
      <c r="A99" s="70"/>
      <c r="B99" s="87">
        <v>3523</v>
      </c>
      <c r="C99" s="70" t="s">
        <v>72</v>
      </c>
      <c r="D99" s="70"/>
      <c r="E99" s="232">
        <v>0</v>
      </c>
      <c r="F99" s="231">
        <v>50000</v>
      </c>
      <c r="G99" s="231">
        <v>30000</v>
      </c>
      <c r="H99" s="232">
        <v>146950</v>
      </c>
      <c r="I99" s="84"/>
      <c r="J99" s="25"/>
      <c r="K99" s="70"/>
      <c r="L99" s="70"/>
      <c r="M99" s="70"/>
      <c r="N99" s="70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</row>
    <row r="100" spans="1:130" s="86" customFormat="1" ht="11.25">
      <c r="A100" s="70"/>
      <c r="B100" s="70">
        <v>3523</v>
      </c>
      <c r="C100" s="70" t="s">
        <v>73</v>
      </c>
      <c r="D100" s="77"/>
      <c r="E100" s="230">
        <v>0</v>
      </c>
      <c r="F100" s="231">
        <v>30000</v>
      </c>
      <c r="G100" s="231">
        <v>100000</v>
      </c>
      <c r="H100" s="232"/>
      <c r="I100" s="84"/>
      <c r="J100" s="26"/>
      <c r="K100" s="70"/>
      <c r="L100" s="70"/>
      <c r="M100" s="70"/>
      <c r="N100" s="70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</row>
    <row r="101" spans="1:130" s="86" customFormat="1" ht="11.25">
      <c r="A101" s="70"/>
      <c r="B101" s="87">
        <v>3523</v>
      </c>
      <c r="C101" s="70" t="s">
        <v>74</v>
      </c>
      <c r="D101" s="70"/>
      <c r="E101" s="232">
        <v>0</v>
      </c>
      <c r="F101" s="232">
        <v>20000</v>
      </c>
      <c r="G101" s="232">
        <v>0</v>
      </c>
      <c r="H101" s="232"/>
      <c r="I101" s="84"/>
      <c r="J101" s="25"/>
      <c r="K101" s="70"/>
      <c r="L101" s="70"/>
      <c r="M101" s="70"/>
      <c r="N101" s="70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5"/>
      <c r="DN101" s="85"/>
      <c r="DO101" s="85"/>
      <c r="DP101" s="85"/>
      <c r="DQ101" s="85"/>
      <c r="DR101" s="85"/>
      <c r="DS101" s="85"/>
      <c r="DT101" s="85"/>
      <c r="DU101" s="85"/>
      <c r="DV101" s="85"/>
      <c r="DW101" s="85"/>
      <c r="DX101" s="85"/>
      <c r="DY101" s="85"/>
      <c r="DZ101" s="85"/>
    </row>
    <row r="102" spans="1:130" s="16" customFormat="1" ht="11.25">
      <c r="A102" s="65"/>
      <c r="B102" s="66">
        <v>36</v>
      </c>
      <c r="C102" s="65" t="s">
        <v>75</v>
      </c>
      <c r="D102" s="67"/>
      <c r="E102" s="68">
        <f>E103</f>
        <v>83697</v>
      </c>
      <c r="F102" s="68">
        <f>F103</f>
        <v>594000</v>
      </c>
      <c r="G102" s="68">
        <f>G103</f>
        <v>510000</v>
      </c>
      <c r="H102" s="68">
        <f>H103</f>
        <v>40626</v>
      </c>
      <c r="I102" s="219">
        <f>H102*100/E102</f>
        <v>48.539374171117245</v>
      </c>
      <c r="J102" s="219">
        <f>H102*100/F102</f>
        <v>6.83939393939394</v>
      </c>
      <c r="K102" s="70"/>
      <c r="L102" s="70"/>
      <c r="M102" s="70"/>
      <c r="N102" s="70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</row>
    <row r="103" spans="1:130" s="16" customFormat="1" ht="11.25">
      <c r="A103" s="65"/>
      <c r="B103" s="72">
        <v>363</v>
      </c>
      <c r="C103" s="65" t="s">
        <v>76</v>
      </c>
      <c r="D103" s="67"/>
      <c r="E103" s="68">
        <f>SUM(E104:E109)</f>
        <v>83697</v>
      </c>
      <c r="F103" s="68">
        <f>SUM(F104:F109)</f>
        <v>594000</v>
      </c>
      <c r="G103" s="68">
        <f>SUM(G104:G109)</f>
        <v>510000</v>
      </c>
      <c r="H103" s="68">
        <f>SUM(H104:H109)</f>
        <v>40626</v>
      </c>
      <c r="I103" s="219">
        <f>H103*100/E103</f>
        <v>48.539374171117245</v>
      </c>
      <c r="J103" s="219">
        <f>H103*100/F103</f>
        <v>6.83939393939394</v>
      </c>
      <c r="K103" s="70"/>
      <c r="L103" s="33"/>
      <c r="M103" s="26"/>
      <c r="N103" s="88"/>
      <c r="O103" s="77"/>
      <c r="P103" s="78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</row>
    <row r="104" spans="1:130" s="16" customFormat="1" ht="12" thickBot="1">
      <c r="A104" s="87"/>
      <c r="B104" s="87">
        <v>3631</v>
      </c>
      <c r="C104" s="70" t="s">
        <v>77</v>
      </c>
      <c r="D104" s="77"/>
      <c r="E104" s="230">
        <v>4077</v>
      </c>
      <c r="F104" s="231">
        <v>170000</v>
      </c>
      <c r="G104" s="231">
        <v>170000</v>
      </c>
      <c r="H104" s="230">
        <v>40626</v>
      </c>
      <c r="I104" s="84"/>
      <c r="J104" s="26"/>
      <c r="K104" s="70"/>
      <c r="L104" s="33"/>
      <c r="M104" s="26"/>
      <c r="N104" s="88"/>
      <c r="O104" s="77"/>
      <c r="P104" s="78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</row>
    <row r="105" spans="1:130" s="83" customFormat="1" ht="12.75" thickBot="1">
      <c r="A105" s="87"/>
      <c r="B105" s="87">
        <v>3631</v>
      </c>
      <c r="C105" s="70" t="s">
        <v>78</v>
      </c>
      <c r="D105" s="77"/>
      <c r="E105" s="230">
        <v>36450</v>
      </c>
      <c r="F105" s="231">
        <v>50000</v>
      </c>
      <c r="G105" s="231">
        <v>300000</v>
      </c>
      <c r="H105" s="230"/>
      <c r="I105" s="70"/>
      <c r="J105" s="26"/>
      <c r="K105" s="70"/>
      <c r="L105" s="33"/>
      <c r="M105" s="26"/>
      <c r="N105" s="88"/>
      <c r="O105" s="77"/>
      <c r="P105" s="78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2"/>
      <c r="DQ105" s="82"/>
      <c r="DR105" s="82"/>
      <c r="DS105" s="82"/>
      <c r="DT105" s="82"/>
      <c r="DU105" s="82"/>
      <c r="DV105" s="82"/>
      <c r="DW105" s="82"/>
      <c r="DX105" s="82"/>
      <c r="DY105" s="82"/>
      <c r="DZ105" s="82"/>
    </row>
    <row r="106" spans="1:130" s="86" customFormat="1" ht="11.25">
      <c r="A106" s="87"/>
      <c r="B106" s="87">
        <v>3631</v>
      </c>
      <c r="C106" s="70" t="s">
        <v>79</v>
      </c>
      <c r="D106" s="77"/>
      <c r="E106" s="230">
        <v>43170</v>
      </c>
      <c r="F106" s="231">
        <v>35000</v>
      </c>
      <c r="G106" s="231">
        <v>35000</v>
      </c>
      <c r="H106" s="230"/>
      <c r="I106" s="70"/>
      <c r="J106" s="26"/>
      <c r="K106" s="70"/>
      <c r="L106" s="33"/>
      <c r="M106" s="26"/>
      <c r="N106" s="88"/>
      <c r="O106" s="77"/>
      <c r="P106" s="78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5"/>
      <c r="DN106" s="85"/>
      <c r="DO106" s="85"/>
      <c r="DP106" s="85"/>
      <c r="DQ106" s="85"/>
      <c r="DR106" s="85"/>
      <c r="DS106" s="85"/>
      <c r="DT106" s="85"/>
      <c r="DU106" s="85"/>
      <c r="DV106" s="85"/>
      <c r="DW106" s="85"/>
      <c r="DX106" s="85"/>
      <c r="DY106" s="85"/>
      <c r="DZ106" s="85"/>
    </row>
    <row r="107" spans="1:130" s="86" customFormat="1" ht="11.25">
      <c r="A107" s="87"/>
      <c r="B107" s="87">
        <v>3631</v>
      </c>
      <c r="C107" s="70" t="s">
        <v>80</v>
      </c>
      <c r="D107" s="77"/>
      <c r="E107" s="230"/>
      <c r="F107" s="231">
        <v>34000</v>
      </c>
      <c r="G107" s="231">
        <v>0</v>
      </c>
      <c r="H107" s="232"/>
      <c r="I107" s="84"/>
      <c r="J107" s="26"/>
      <c r="K107" s="70"/>
      <c r="L107" s="33"/>
      <c r="M107" s="26"/>
      <c r="N107" s="88"/>
      <c r="O107" s="77"/>
      <c r="P107" s="78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5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</row>
    <row r="108" spans="1:130" s="86" customFormat="1" ht="11.25">
      <c r="A108" s="87"/>
      <c r="B108" s="87">
        <v>3631</v>
      </c>
      <c r="C108" s="70" t="s">
        <v>81</v>
      </c>
      <c r="D108" s="77"/>
      <c r="E108" s="230"/>
      <c r="F108" s="231">
        <v>300000</v>
      </c>
      <c r="G108" s="231">
        <v>0</v>
      </c>
      <c r="H108" s="232"/>
      <c r="I108" s="84"/>
      <c r="J108" s="26"/>
      <c r="K108" s="70"/>
      <c r="L108" s="33"/>
      <c r="M108" s="26"/>
      <c r="N108" s="88"/>
      <c r="O108" s="77"/>
      <c r="P108" s="78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</row>
    <row r="109" spans="1:130" s="86" customFormat="1" ht="11.25">
      <c r="A109" s="87"/>
      <c r="B109" s="87">
        <v>3631</v>
      </c>
      <c r="C109" s="70" t="s">
        <v>82</v>
      </c>
      <c r="D109" s="77"/>
      <c r="E109" s="230"/>
      <c r="F109" s="231">
        <v>5000</v>
      </c>
      <c r="G109" s="231">
        <v>5000</v>
      </c>
      <c r="H109" s="232"/>
      <c r="I109" s="84"/>
      <c r="J109" s="26"/>
      <c r="K109" s="70"/>
      <c r="L109" s="70"/>
      <c r="M109" s="70"/>
      <c r="N109" s="70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5"/>
      <c r="DT109" s="85"/>
      <c r="DU109" s="85"/>
      <c r="DV109" s="85"/>
      <c r="DW109" s="85"/>
      <c r="DX109" s="85"/>
      <c r="DY109" s="85"/>
      <c r="DZ109" s="85"/>
    </row>
    <row r="110" spans="1:130" s="16" customFormat="1" ht="11.25">
      <c r="A110" s="65"/>
      <c r="B110" s="66">
        <v>37</v>
      </c>
      <c r="C110" s="65" t="s">
        <v>83</v>
      </c>
      <c r="D110" s="67"/>
      <c r="E110" s="68">
        <f>E111+E113</f>
        <v>107030</v>
      </c>
      <c r="F110" s="68">
        <f>F111+F113</f>
        <v>425000</v>
      </c>
      <c r="G110" s="68">
        <f>G111+G113</f>
        <v>425000</v>
      </c>
      <c r="H110" s="68">
        <f>H113</f>
        <v>218891</v>
      </c>
      <c r="I110" s="219">
        <f>H110*100/E110</f>
        <v>204.51368775109782</v>
      </c>
      <c r="J110" s="219">
        <f>H110*100/F110</f>
        <v>51.503764705882354</v>
      </c>
      <c r="K110" s="70"/>
      <c r="L110" s="70"/>
      <c r="M110" s="70"/>
      <c r="N110" s="70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</row>
    <row r="111" spans="1:130" s="16" customFormat="1" ht="12" thickBot="1">
      <c r="A111" s="65"/>
      <c r="B111" s="72">
        <v>371</v>
      </c>
      <c r="C111" s="65" t="s">
        <v>84</v>
      </c>
      <c r="D111" s="67"/>
      <c r="E111" s="81">
        <f>E112</f>
        <v>0</v>
      </c>
      <c r="F111" s="81">
        <f>F112</f>
        <v>10000</v>
      </c>
      <c r="G111" s="81">
        <f>G112</f>
        <v>10000</v>
      </c>
      <c r="H111" s="81">
        <f>H112</f>
        <v>0</v>
      </c>
      <c r="I111" s="81">
        <v>0</v>
      </c>
      <c r="J111" s="81"/>
      <c r="K111" s="70"/>
      <c r="L111" s="70"/>
      <c r="M111" s="70"/>
      <c r="N111" s="70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</row>
    <row r="112" spans="1:130" s="89" customFormat="1" ht="12" thickBot="1">
      <c r="A112" s="70"/>
      <c r="B112" s="87">
        <v>3711</v>
      </c>
      <c r="C112" s="70" t="s">
        <v>85</v>
      </c>
      <c r="D112" s="77"/>
      <c r="E112" s="232">
        <v>0</v>
      </c>
      <c r="F112" s="231">
        <v>10000</v>
      </c>
      <c r="G112" s="231">
        <v>10000</v>
      </c>
      <c r="H112" s="232"/>
      <c r="I112" s="84"/>
      <c r="J112" s="25"/>
      <c r="K112" s="70"/>
      <c r="L112" s="70"/>
      <c r="M112" s="70"/>
      <c r="N112" s="70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</row>
    <row r="113" spans="1:130" s="90" customFormat="1" ht="11.25">
      <c r="A113" s="65"/>
      <c r="B113" s="72">
        <v>372</v>
      </c>
      <c r="C113" s="65" t="s">
        <v>86</v>
      </c>
      <c r="D113" s="67"/>
      <c r="E113" s="68">
        <f>SUM(E114:E116)</f>
        <v>107030</v>
      </c>
      <c r="F113" s="68">
        <f>SUM(F114:F116)</f>
        <v>415000</v>
      </c>
      <c r="G113" s="68">
        <f>SUM(G114:G116)</f>
        <v>415000</v>
      </c>
      <c r="H113" s="68">
        <f>SUM(H114:H116)</f>
        <v>218891</v>
      </c>
      <c r="I113" s="81">
        <v>0</v>
      </c>
      <c r="J113" s="219">
        <f>H113*100/F113</f>
        <v>52.744819277108434</v>
      </c>
      <c r="K113" s="70"/>
      <c r="L113" s="70"/>
      <c r="M113" s="70"/>
      <c r="N113" s="70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</row>
    <row r="114" spans="1:130" s="90" customFormat="1" ht="11.25">
      <c r="A114" s="70"/>
      <c r="B114" s="70">
        <v>3721</v>
      </c>
      <c r="C114" s="70" t="s">
        <v>87</v>
      </c>
      <c r="D114" s="77"/>
      <c r="E114" s="230">
        <v>98990</v>
      </c>
      <c r="F114" s="231">
        <v>290000</v>
      </c>
      <c r="G114" s="231">
        <v>290000</v>
      </c>
      <c r="H114" s="230">
        <v>164502</v>
      </c>
      <c r="I114" s="70"/>
      <c r="J114" s="26"/>
      <c r="K114" s="70"/>
      <c r="L114" s="70"/>
      <c r="M114" s="70"/>
      <c r="N114" s="70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</row>
    <row r="115" spans="1:130" s="90" customFormat="1" ht="11.25">
      <c r="A115" s="70"/>
      <c r="B115" s="87">
        <v>3721</v>
      </c>
      <c r="C115" s="70" t="s">
        <v>88</v>
      </c>
      <c r="D115" s="70"/>
      <c r="E115" s="232">
        <v>0</v>
      </c>
      <c r="F115" s="231">
        <v>45000</v>
      </c>
      <c r="G115" s="231">
        <v>45000</v>
      </c>
      <c r="H115" s="232"/>
      <c r="I115" s="84"/>
      <c r="J115" s="25"/>
      <c r="K115" s="70"/>
      <c r="L115" s="70"/>
      <c r="M115" s="70"/>
      <c r="N115" s="70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</row>
    <row r="116" spans="1:130" s="16" customFormat="1" ht="11.25">
      <c r="A116" s="70"/>
      <c r="B116" s="70">
        <v>3722</v>
      </c>
      <c r="C116" s="70" t="s">
        <v>89</v>
      </c>
      <c r="D116" s="77"/>
      <c r="E116" s="230">
        <v>8040</v>
      </c>
      <c r="F116" s="231">
        <v>80000</v>
      </c>
      <c r="G116" s="231">
        <v>80000</v>
      </c>
      <c r="H116" s="230">
        <v>54389</v>
      </c>
      <c r="I116" s="70"/>
      <c r="J116" s="26"/>
      <c r="K116" s="70"/>
      <c r="L116" s="70"/>
      <c r="M116" s="70"/>
      <c r="N116" s="70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</row>
    <row r="117" spans="1:130" s="16" customFormat="1" ht="11.25">
      <c r="A117" s="65"/>
      <c r="B117" s="66">
        <v>38</v>
      </c>
      <c r="C117" s="65" t="s">
        <v>90</v>
      </c>
      <c r="D117" s="67"/>
      <c r="E117" s="91">
        <f>E118+E120+E122</f>
        <v>611124</v>
      </c>
      <c r="F117" s="91">
        <f>F118+F120+F122</f>
        <v>666000</v>
      </c>
      <c r="G117" s="91">
        <f>G118+G120+G122</f>
        <v>1224500</v>
      </c>
      <c r="H117" s="91">
        <f>H118+H120+H122</f>
        <v>916381</v>
      </c>
      <c r="I117" s="219">
        <f>H117*100/E117</f>
        <v>149.9500919616968</v>
      </c>
      <c r="J117" s="219">
        <f>H117*100/F117</f>
        <v>137.59474474474476</v>
      </c>
      <c r="K117" s="70"/>
      <c r="L117" s="70"/>
      <c r="M117" s="70"/>
      <c r="N117" s="70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</row>
    <row r="118" spans="1:130" s="16" customFormat="1" ht="12" thickBot="1">
      <c r="A118" s="65"/>
      <c r="B118" s="72">
        <v>381</v>
      </c>
      <c r="C118" s="65" t="s">
        <v>91</v>
      </c>
      <c r="D118" s="67"/>
      <c r="E118" s="68">
        <f>E119</f>
        <v>611124</v>
      </c>
      <c r="F118" s="68">
        <f>F119</f>
        <v>646000</v>
      </c>
      <c r="G118" s="68">
        <f>G119</f>
        <v>1195500</v>
      </c>
      <c r="H118" s="68">
        <f>H119</f>
        <v>916381</v>
      </c>
      <c r="I118" s="219">
        <f>H118*100/E118</f>
        <v>149.9500919616968</v>
      </c>
      <c r="J118" s="219">
        <f>H118*100/F118</f>
        <v>141.8546439628483</v>
      </c>
      <c r="K118" s="70"/>
      <c r="L118" s="70"/>
      <c r="M118" s="70"/>
      <c r="N118" s="70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</row>
    <row r="119" spans="1:130" s="83" customFormat="1" ht="12.75" thickBot="1">
      <c r="A119" s="70"/>
      <c r="B119" s="70">
        <v>3811</v>
      </c>
      <c r="C119" s="70" t="s">
        <v>92</v>
      </c>
      <c r="D119" s="77"/>
      <c r="E119" s="230">
        <v>611124</v>
      </c>
      <c r="F119" s="231">
        <v>646000</v>
      </c>
      <c r="G119" s="231">
        <v>1195500</v>
      </c>
      <c r="H119" s="230">
        <v>916381</v>
      </c>
      <c r="I119" s="70"/>
      <c r="J119" s="26"/>
      <c r="K119" s="70"/>
      <c r="L119" s="70"/>
      <c r="M119" s="70"/>
      <c r="N119" s="70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8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82"/>
      <c r="DH119" s="82"/>
      <c r="DI119" s="82"/>
      <c r="DJ119" s="82"/>
      <c r="DK119" s="82"/>
      <c r="DL119" s="82"/>
      <c r="DM119" s="82"/>
      <c r="DN119" s="82"/>
      <c r="DO119" s="82"/>
      <c r="DP119" s="82"/>
      <c r="DQ119" s="82"/>
      <c r="DR119" s="82"/>
      <c r="DS119" s="82"/>
      <c r="DT119" s="82"/>
      <c r="DU119" s="82"/>
      <c r="DV119" s="82"/>
      <c r="DW119" s="82"/>
      <c r="DX119" s="82"/>
      <c r="DY119" s="82"/>
      <c r="DZ119" s="82"/>
    </row>
    <row r="120" spans="1:130" s="92" customFormat="1" ht="12">
      <c r="A120" s="65"/>
      <c r="B120" s="72">
        <v>383</v>
      </c>
      <c r="C120" s="65" t="s">
        <v>93</v>
      </c>
      <c r="D120" s="67"/>
      <c r="E120" s="81">
        <f>E121</f>
        <v>0</v>
      </c>
      <c r="F120" s="81">
        <f>F121</f>
        <v>1000</v>
      </c>
      <c r="G120" s="81">
        <f>G121</f>
        <v>10000</v>
      </c>
      <c r="H120" s="81">
        <f>H121</f>
        <v>0</v>
      </c>
      <c r="I120" s="81">
        <v>0</v>
      </c>
      <c r="J120" s="81"/>
      <c r="K120" s="70"/>
      <c r="L120" s="70"/>
      <c r="M120" s="70"/>
      <c r="N120" s="70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82"/>
      <c r="DH120" s="82"/>
      <c r="DI120" s="82"/>
      <c r="DJ120" s="82"/>
      <c r="DK120" s="82"/>
      <c r="DL120" s="82"/>
      <c r="DM120" s="82"/>
      <c r="DN120" s="82"/>
      <c r="DO120" s="82"/>
      <c r="DP120" s="82"/>
      <c r="DQ120" s="82"/>
      <c r="DR120" s="82"/>
      <c r="DS120" s="82"/>
      <c r="DT120" s="82"/>
      <c r="DU120" s="82"/>
      <c r="DV120" s="82"/>
      <c r="DW120" s="82"/>
      <c r="DX120" s="82"/>
      <c r="DY120" s="82"/>
      <c r="DZ120" s="82"/>
    </row>
    <row r="121" spans="1:130" s="92" customFormat="1" ht="12">
      <c r="A121" s="93"/>
      <c r="B121" s="93">
        <v>3831</v>
      </c>
      <c r="C121" s="93" t="s">
        <v>94</v>
      </c>
      <c r="D121" s="94"/>
      <c r="E121" s="233">
        <v>0</v>
      </c>
      <c r="F121" s="234">
        <v>1000</v>
      </c>
      <c r="G121" s="234">
        <v>10000</v>
      </c>
      <c r="H121" s="233"/>
      <c r="I121" s="95"/>
      <c r="J121" s="96"/>
      <c r="K121" s="70"/>
      <c r="L121" s="70"/>
      <c r="M121" s="70"/>
      <c r="N121" s="70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H121" s="82"/>
      <c r="DI121" s="82"/>
      <c r="DJ121" s="82"/>
      <c r="DK121" s="82"/>
      <c r="DL121" s="82"/>
      <c r="DM121" s="82"/>
      <c r="DN121" s="82"/>
      <c r="DO121" s="82"/>
      <c r="DP121" s="82"/>
      <c r="DQ121" s="82"/>
      <c r="DR121" s="82"/>
      <c r="DS121" s="82"/>
      <c r="DT121" s="82"/>
      <c r="DU121" s="82"/>
      <c r="DV121" s="82"/>
      <c r="DW121" s="82"/>
      <c r="DX121" s="82"/>
      <c r="DY121" s="82"/>
      <c r="DZ121" s="82"/>
    </row>
    <row r="122" spans="1:130" s="92" customFormat="1" ht="12">
      <c r="A122" s="65"/>
      <c r="B122" s="72">
        <v>385</v>
      </c>
      <c r="C122" s="65" t="s">
        <v>95</v>
      </c>
      <c r="D122" s="67"/>
      <c r="E122" s="81">
        <f>E123+E124</f>
        <v>0</v>
      </c>
      <c r="F122" s="81">
        <f>F123+F124</f>
        <v>19000</v>
      </c>
      <c r="G122" s="81">
        <f>G123+G124</f>
        <v>19000</v>
      </c>
      <c r="H122" s="81">
        <f>H123+H124</f>
        <v>0</v>
      </c>
      <c r="I122" s="81">
        <v>0</v>
      </c>
      <c r="J122" s="81"/>
      <c r="K122" s="26"/>
      <c r="L122" s="70"/>
      <c r="M122" s="70"/>
      <c r="N122" s="70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82"/>
      <c r="DH122" s="82"/>
      <c r="DI122" s="82"/>
      <c r="DJ122" s="82"/>
      <c r="DK122" s="82"/>
      <c r="DL122" s="82"/>
      <c r="DM122" s="82"/>
      <c r="DN122" s="82"/>
      <c r="DO122" s="82"/>
      <c r="DP122" s="82"/>
      <c r="DQ122" s="82"/>
      <c r="DR122" s="82"/>
      <c r="DS122" s="82"/>
      <c r="DT122" s="82"/>
      <c r="DU122" s="82"/>
      <c r="DV122" s="82"/>
      <c r="DW122" s="82"/>
      <c r="DX122" s="82"/>
      <c r="DY122" s="82"/>
      <c r="DZ122" s="82"/>
    </row>
    <row r="123" spans="1:130" s="86" customFormat="1" ht="11.25">
      <c r="A123" s="70"/>
      <c r="B123" s="70">
        <v>3851</v>
      </c>
      <c r="C123" s="70" t="s">
        <v>96</v>
      </c>
      <c r="D123" s="77"/>
      <c r="E123" s="232">
        <v>0</v>
      </c>
      <c r="F123" s="231">
        <v>14000</v>
      </c>
      <c r="G123" s="231">
        <v>14000</v>
      </c>
      <c r="H123" s="232"/>
      <c r="I123" s="84"/>
      <c r="J123" s="25"/>
      <c r="K123" s="70"/>
      <c r="L123" s="70"/>
      <c r="M123" s="70"/>
      <c r="N123" s="70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  <c r="DK123" s="85"/>
      <c r="DL123" s="85"/>
      <c r="DM123" s="85"/>
      <c r="DN123" s="85"/>
      <c r="DO123" s="85"/>
      <c r="DP123" s="85"/>
      <c r="DQ123" s="85"/>
      <c r="DR123" s="85"/>
      <c r="DS123" s="85"/>
      <c r="DT123" s="85"/>
      <c r="DU123" s="85"/>
      <c r="DV123" s="85"/>
      <c r="DW123" s="85"/>
      <c r="DX123" s="85"/>
      <c r="DY123" s="85"/>
      <c r="DZ123" s="85"/>
    </row>
    <row r="124" spans="1:130" s="16" customFormat="1" ht="11.25">
      <c r="A124" s="70"/>
      <c r="B124" s="70">
        <v>3859</v>
      </c>
      <c r="C124" s="70" t="s">
        <v>97</v>
      </c>
      <c r="D124" s="77"/>
      <c r="E124" s="232">
        <v>0</v>
      </c>
      <c r="F124" s="231">
        <v>5000</v>
      </c>
      <c r="G124" s="231">
        <v>5000</v>
      </c>
      <c r="H124" s="232"/>
      <c r="I124" s="84"/>
      <c r="J124" s="25"/>
      <c r="K124" s="70"/>
      <c r="L124" s="70"/>
      <c r="M124" s="70"/>
      <c r="N124" s="70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</row>
    <row r="125" spans="1:130" s="16" customFormat="1" ht="12" thickBot="1">
      <c r="A125" s="97">
        <v>4</v>
      </c>
      <c r="B125" s="97"/>
      <c r="C125" s="97" t="s">
        <v>98</v>
      </c>
      <c r="D125" s="98"/>
      <c r="E125" s="63">
        <f>E126+E129</f>
        <v>247326</v>
      </c>
      <c r="F125" s="63">
        <f>F126+F129</f>
        <v>30051500</v>
      </c>
      <c r="G125" s="63">
        <f>G126+G129</f>
        <v>6580000</v>
      </c>
      <c r="H125" s="63">
        <f>H126+H129</f>
        <v>4650191</v>
      </c>
      <c r="I125" s="222">
        <f>H125*100/E125</f>
        <v>1880.1868788562465</v>
      </c>
      <c r="J125" s="222">
        <f>H125*100/F125</f>
        <v>15.474072841621883</v>
      </c>
      <c r="K125" s="70"/>
      <c r="L125" s="70"/>
      <c r="M125" s="70"/>
      <c r="N125" s="70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</row>
    <row r="126" spans="1:130" s="83" customFormat="1" ht="12.75" thickBot="1">
      <c r="A126" s="99"/>
      <c r="B126" s="100">
        <v>41</v>
      </c>
      <c r="C126" s="99" t="s">
        <v>99</v>
      </c>
      <c r="D126" s="101"/>
      <c r="E126" s="69">
        <f aca="true" t="shared" si="0" ref="E126:H127">E127</f>
        <v>40000</v>
      </c>
      <c r="F126" s="69">
        <f t="shared" si="0"/>
        <v>100000</v>
      </c>
      <c r="G126" s="69">
        <f t="shared" si="0"/>
        <v>30000</v>
      </c>
      <c r="H126" s="69">
        <f t="shared" si="0"/>
        <v>27700</v>
      </c>
      <c r="I126" s="219">
        <f>H126*100/E126</f>
        <v>69.25</v>
      </c>
      <c r="J126" s="219">
        <f>H126*100/F126</f>
        <v>27.7</v>
      </c>
      <c r="K126" s="70"/>
      <c r="L126" s="70"/>
      <c r="M126" s="70"/>
      <c r="N126" s="70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8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82"/>
      <c r="DH126" s="82"/>
      <c r="DI126" s="82"/>
      <c r="DJ126" s="82"/>
      <c r="DK126" s="82"/>
      <c r="DL126" s="82"/>
      <c r="DM126" s="82"/>
      <c r="DN126" s="82"/>
      <c r="DO126" s="82"/>
      <c r="DP126" s="82"/>
      <c r="DQ126" s="82"/>
      <c r="DR126" s="82"/>
      <c r="DS126" s="82"/>
      <c r="DT126" s="82"/>
      <c r="DU126" s="82"/>
      <c r="DV126" s="82"/>
      <c r="DW126" s="82"/>
      <c r="DX126" s="82"/>
      <c r="DY126" s="82"/>
      <c r="DZ126" s="82"/>
    </row>
    <row r="127" spans="1:130" s="86" customFormat="1" ht="11.25">
      <c r="A127" s="99"/>
      <c r="B127" s="102">
        <v>411</v>
      </c>
      <c r="C127" s="99" t="s">
        <v>100</v>
      </c>
      <c r="D127" s="101"/>
      <c r="E127" s="69">
        <f t="shared" si="0"/>
        <v>40000</v>
      </c>
      <c r="F127" s="69">
        <f t="shared" si="0"/>
        <v>100000</v>
      </c>
      <c r="G127" s="69">
        <f t="shared" si="0"/>
        <v>30000</v>
      </c>
      <c r="H127" s="69">
        <f t="shared" si="0"/>
        <v>27700</v>
      </c>
      <c r="I127" s="219">
        <f>H127*100/E127</f>
        <v>69.25</v>
      </c>
      <c r="J127" s="219">
        <f>H127*100/F127</f>
        <v>27.7</v>
      </c>
      <c r="K127" s="70"/>
      <c r="L127" s="70"/>
      <c r="M127" s="70"/>
      <c r="N127" s="70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  <c r="DK127" s="85"/>
      <c r="DL127" s="85"/>
      <c r="DM127" s="85"/>
      <c r="DN127" s="85"/>
      <c r="DO127" s="85"/>
      <c r="DP127" s="85"/>
      <c r="DQ127" s="85"/>
      <c r="DR127" s="85"/>
      <c r="DS127" s="85"/>
      <c r="DT127" s="85"/>
      <c r="DU127" s="85"/>
      <c r="DV127" s="85"/>
      <c r="DW127" s="85"/>
      <c r="DX127" s="85"/>
      <c r="DY127" s="85"/>
      <c r="DZ127" s="85"/>
    </row>
    <row r="128" spans="1:130" s="16" customFormat="1" ht="11.25">
      <c r="A128" s="70"/>
      <c r="B128" s="70">
        <v>4111</v>
      </c>
      <c r="C128" s="70" t="s">
        <v>101</v>
      </c>
      <c r="D128" s="77"/>
      <c r="E128" s="232">
        <v>40000</v>
      </c>
      <c r="F128" s="231">
        <v>100000</v>
      </c>
      <c r="G128" s="231">
        <v>30000</v>
      </c>
      <c r="H128" s="232">
        <v>27700</v>
      </c>
      <c r="I128" s="70"/>
      <c r="J128" s="25"/>
      <c r="K128" s="70"/>
      <c r="L128" s="70"/>
      <c r="M128" s="70"/>
      <c r="N128" s="70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</row>
    <row r="129" spans="1:130" s="86" customFormat="1" ht="11.25">
      <c r="A129" s="65"/>
      <c r="B129" s="66">
        <v>42</v>
      </c>
      <c r="C129" s="65" t="s">
        <v>102</v>
      </c>
      <c r="D129" s="67"/>
      <c r="E129" s="68">
        <f>E130+E137+E142</f>
        <v>207326</v>
      </c>
      <c r="F129" s="68">
        <f>F130+F137+F142</f>
        <v>29951500</v>
      </c>
      <c r="G129" s="68">
        <f>G130+G137+G142</f>
        <v>6550000</v>
      </c>
      <c r="H129" s="68">
        <f>H130+H137+H142</f>
        <v>4622491</v>
      </c>
      <c r="I129" s="219">
        <f>H129*100/E129</f>
        <v>2229.576126486789</v>
      </c>
      <c r="J129" s="219">
        <f>H129*100/F129</f>
        <v>15.43325376024573</v>
      </c>
      <c r="K129" s="70"/>
      <c r="L129" s="70"/>
      <c r="M129" s="70"/>
      <c r="N129" s="70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  <c r="DK129" s="85"/>
      <c r="DL129" s="85"/>
      <c r="DM129" s="85"/>
      <c r="DN129" s="85"/>
      <c r="DO129" s="85"/>
      <c r="DP129" s="85"/>
      <c r="DQ129" s="85"/>
      <c r="DR129" s="85"/>
      <c r="DS129" s="85"/>
      <c r="DT129" s="85"/>
      <c r="DU129" s="85"/>
      <c r="DV129" s="85"/>
      <c r="DW129" s="85"/>
      <c r="DX129" s="85"/>
      <c r="DY129" s="85"/>
      <c r="DZ129" s="85"/>
    </row>
    <row r="130" spans="1:130" s="16" customFormat="1" ht="11.25">
      <c r="A130" s="65"/>
      <c r="B130" s="72">
        <v>421</v>
      </c>
      <c r="C130" s="65" t="s">
        <v>103</v>
      </c>
      <c r="D130" s="67"/>
      <c r="E130" s="68">
        <f>SUM(E131:E136)</f>
        <v>158698</v>
      </c>
      <c r="F130" s="68">
        <f>SUM(F131:F136)</f>
        <v>29662500</v>
      </c>
      <c r="G130" s="68">
        <f>SUM(G131:G136)</f>
        <v>5680000</v>
      </c>
      <c r="H130" s="68">
        <f>SUM(H131:H136)</f>
        <v>3940664</v>
      </c>
      <c r="I130" s="219">
        <f>H130*100/E130</f>
        <v>2483.1214003957202</v>
      </c>
      <c r="J130" s="219">
        <f>H130*100/F130</f>
        <v>13.285002949852508</v>
      </c>
      <c r="K130" s="70"/>
      <c r="L130" s="70"/>
      <c r="M130" s="70"/>
      <c r="N130" s="70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</row>
    <row r="131" spans="1:130" s="104" customFormat="1" ht="11.25">
      <c r="A131" s="70"/>
      <c r="B131" s="70">
        <v>4212</v>
      </c>
      <c r="C131" s="70" t="s">
        <v>104</v>
      </c>
      <c r="D131" s="77"/>
      <c r="E131" s="230">
        <v>77020</v>
      </c>
      <c r="F131" s="231">
        <v>24170500</v>
      </c>
      <c r="G131" s="231">
        <v>1500000</v>
      </c>
      <c r="H131" s="230">
        <v>1435698</v>
      </c>
      <c r="I131" s="70"/>
      <c r="J131" s="26"/>
      <c r="K131" s="70"/>
      <c r="L131" s="70"/>
      <c r="M131" s="70"/>
      <c r="N131" s="26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3"/>
      <c r="BO131" s="103"/>
      <c r="BP131" s="103"/>
      <c r="BQ131" s="103"/>
      <c r="BR131" s="103"/>
      <c r="BS131" s="103"/>
      <c r="BT131" s="103"/>
      <c r="BU131" s="103"/>
      <c r="BV131" s="103"/>
      <c r="BW131" s="103"/>
      <c r="BX131" s="103"/>
      <c r="BY131" s="103"/>
      <c r="BZ131" s="103"/>
      <c r="CA131" s="103"/>
      <c r="CB131" s="103"/>
      <c r="CC131" s="103"/>
      <c r="CD131" s="103"/>
      <c r="CE131" s="103"/>
      <c r="CF131" s="103"/>
      <c r="CG131" s="103"/>
      <c r="CH131" s="103"/>
      <c r="CI131" s="103"/>
      <c r="CJ131" s="103"/>
      <c r="CK131" s="103"/>
      <c r="CL131" s="103"/>
      <c r="CM131" s="103"/>
      <c r="CN131" s="103"/>
      <c r="CO131" s="103"/>
      <c r="CP131" s="103"/>
      <c r="CQ131" s="103"/>
      <c r="CR131" s="103"/>
      <c r="CS131" s="103"/>
      <c r="CT131" s="103"/>
      <c r="CU131" s="103"/>
      <c r="CV131" s="103"/>
      <c r="CW131" s="103"/>
      <c r="CX131" s="103"/>
      <c r="CY131" s="103"/>
      <c r="CZ131" s="103"/>
      <c r="DA131" s="103"/>
      <c r="DB131" s="103"/>
      <c r="DC131" s="103"/>
      <c r="DD131" s="103"/>
      <c r="DE131" s="103"/>
      <c r="DF131" s="103"/>
      <c r="DG131" s="103"/>
      <c r="DH131" s="103"/>
      <c r="DI131" s="103"/>
      <c r="DJ131" s="103"/>
      <c r="DK131" s="103"/>
      <c r="DL131" s="103"/>
      <c r="DM131" s="103"/>
      <c r="DN131" s="103"/>
      <c r="DO131" s="103"/>
      <c r="DP131" s="103"/>
      <c r="DQ131" s="103"/>
      <c r="DR131" s="103"/>
      <c r="DS131" s="103"/>
      <c r="DT131" s="103"/>
      <c r="DU131" s="103"/>
      <c r="DV131" s="103"/>
      <c r="DW131" s="103"/>
      <c r="DX131" s="103"/>
      <c r="DY131" s="103"/>
      <c r="DZ131" s="103"/>
    </row>
    <row r="132" spans="1:130" s="16" customFormat="1" ht="11.25">
      <c r="A132" s="70"/>
      <c r="B132" s="70">
        <v>4213</v>
      </c>
      <c r="C132" s="70" t="s">
        <v>105</v>
      </c>
      <c r="D132" s="77"/>
      <c r="E132" s="232">
        <v>0</v>
      </c>
      <c r="F132" s="231">
        <v>3215000</v>
      </c>
      <c r="G132" s="231">
        <v>500000</v>
      </c>
      <c r="H132" s="232">
        <v>119021</v>
      </c>
      <c r="I132" s="84"/>
      <c r="J132" s="25"/>
      <c r="K132" s="70"/>
      <c r="L132" s="70"/>
      <c r="M132" s="70"/>
      <c r="N132" s="70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</row>
    <row r="133" spans="1:130" s="16" customFormat="1" ht="12" thickBot="1">
      <c r="A133" s="70"/>
      <c r="B133" s="70">
        <v>4214</v>
      </c>
      <c r="C133" s="70" t="s">
        <v>106</v>
      </c>
      <c r="D133" s="77"/>
      <c r="E133" s="230">
        <v>4375</v>
      </c>
      <c r="F133" s="231">
        <v>877000</v>
      </c>
      <c r="G133" s="231">
        <v>3500000</v>
      </c>
      <c r="H133" s="230">
        <v>2385945</v>
      </c>
      <c r="I133" s="70"/>
      <c r="J133" s="26"/>
      <c r="K133" s="70"/>
      <c r="L133" s="70"/>
      <c r="M133" s="70"/>
      <c r="N133" s="70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</row>
    <row r="134" spans="1:130" s="80" customFormat="1" ht="15.75" thickBot="1">
      <c r="A134" s="70"/>
      <c r="B134" s="70">
        <v>4214</v>
      </c>
      <c r="C134" s="70" t="s">
        <v>351</v>
      </c>
      <c r="D134" s="77"/>
      <c r="E134" s="232">
        <v>0</v>
      </c>
      <c r="F134" s="231">
        <v>100000</v>
      </c>
      <c r="G134" s="231">
        <v>30000</v>
      </c>
      <c r="H134" s="232"/>
      <c r="I134" s="84"/>
      <c r="J134" s="25"/>
      <c r="K134" s="70"/>
      <c r="L134" s="70"/>
      <c r="M134" s="70"/>
      <c r="N134" s="70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</row>
    <row r="135" spans="1:130" s="83" customFormat="1" ht="12.75" thickBot="1">
      <c r="A135" s="70"/>
      <c r="B135" s="70">
        <v>4214</v>
      </c>
      <c r="C135" s="70" t="s">
        <v>107</v>
      </c>
      <c r="D135" s="77"/>
      <c r="E135" s="232">
        <v>77303</v>
      </c>
      <c r="F135" s="231">
        <v>500000</v>
      </c>
      <c r="G135" s="231">
        <v>100000</v>
      </c>
      <c r="H135" s="232"/>
      <c r="I135" s="84"/>
      <c r="J135" s="25"/>
      <c r="K135" s="70"/>
      <c r="L135" s="70"/>
      <c r="M135" s="70"/>
      <c r="N135" s="70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8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8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2"/>
      <c r="DJ135" s="82"/>
      <c r="DK135" s="82"/>
      <c r="DL135" s="82"/>
      <c r="DM135" s="82"/>
      <c r="DN135" s="82"/>
      <c r="DO135" s="82"/>
      <c r="DP135" s="82"/>
      <c r="DQ135" s="82"/>
      <c r="DR135" s="82"/>
      <c r="DS135" s="82"/>
      <c r="DT135" s="82"/>
      <c r="DU135" s="82"/>
      <c r="DV135" s="82"/>
      <c r="DW135" s="82"/>
      <c r="DX135" s="82"/>
      <c r="DY135" s="82"/>
      <c r="DZ135" s="82"/>
    </row>
    <row r="136" spans="1:130" s="83" customFormat="1" ht="12.75" thickBot="1">
      <c r="A136" s="70"/>
      <c r="B136" s="70">
        <v>4214</v>
      </c>
      <c r="C136" s="70" t="s">
        <v>350</v>
      </c>
      <c r="D136" s="70"/>
      <c r="E136" s="231"/>
      <c r="F136" s="231">
        <v>800000</v>
      </c>
      <c r="G136" s="231">
        <v>50000</v>
      </c>
      <c r="H136" s="232"/>
      <c r="I136" s="84"/>
      <c r="J136" s="25"/>
      <c r="K136" s="70"/>
      <c r="L136" s="70"/>
      <c r="M136" s="70"/>
      <c r="N136" s="70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8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8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82"/>
      <c r="DH136" s="82"/>
      <c r="DI136" s="82"/>
      <c r="DJ136" s="82"/>
      <c r="DK136" s="82"/>
      <c r="DL136" s="82"/>
      <c r="DM136" s="82"/>
      <c r="DN136" s="82"/>
      <c r="DO136" s="82"/>
      <c r="DP136" s="82"/>
      <c r="DQ136" s="82"/>
      <c r="DR136" s="82"/>
      <c r="DS136" s="82"/>
      <c r="DT136" s="82"/>
      <c r="DU136" s="82"/>
      <c r="DV136" s="82"/>
      <c r="DW136" s="82"/>
      <c r="DX136" s="82"/>
      <c r="DY136" s="82"/>
      <c r="DZ136" s="82"/>
    </row>
    <row r="137" spans="1:130" s="83" customFormat="1" ht="12.75" thickBot="1">
      <c r="A137" s="65"/>
      <c r="B137" s="72">
        <v>422</v>
      </c>
      <c r="C137" s="65" t="s">
        <v>108</v>
      </c>
      <c r="D137" s="67"/>
      <c r="E137" s="68">
        <f>SUM(E138:E141)</f>
        <v>48628</v>
      </c>
      <c r="F137" s="68">
        <f>SUM(F138:F141)</f>
        <v>254000</v>
      </c>
      <c r="G137" s="68">
        <f>SUM(G138:G141)</f>
        <v>865000</v>
      </c>
      <c r="H137" s="68">
        <f>SUM(H138:H141)</f>
        <v>681827</v>
      </c>
      <c r="I137" s="219">
        <f>H137*100/E137</f>
        <v>1402.128403388994</v>
      </c>
      <c r="J137" s="219">
        <f>H137*100/F137</f>
        <v>268.4358267716535</v>
      </c>
      <c r="K137" s="70"/>
      <c r="L137" s="70"/>
      <c r="M137" s="70"/>
      <c r="N137" s="70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8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82"/>
      <c r="DH137" s="82"/>
      <c r="DI137" s="82"/>
      <c r="DJ137" s="82"/>
      <c r="DK137" s="82"/>
      <c r="DL137" s="82"/>
      <c r="DM137" s="82"/>
      <c r="DN137" s="82"/>
      <c r="DO137" s="82"/>
      <c r="DP137" s="82"/>
      <c r="DQ137" s="82"/>
      <c r="DR137" s="82"/>
      <c r="DS137" s="82"/>
      <c r="DT137" s="82"/>
      <c r="DU137" s="82"/>
      <c r="DV137" s="82"/>
      <c r="DW137" s="82"/>
      <c r="DX137" s="82"/>
      <c r="DY137" s="82"/>
      <c r="DZ137" s="82"/>
    </row>
    <row r="138" spans="1:130" s="83" customFormat="1" ht="12.75" thickBot="1">
      <c r="A138" s="70"/>
      <c r="B138" s="70">
        <v>4221</v>
      </c>
      <c r="C138" s="70" t="s">
        <v>109</v>
      </c>
      <c r="D138" s="77"/>
      <c r="E138" s="230"/>
      <c r="F138" s="231">
        <v>15000</v>
      </c>
      <c r="G138" s="231">
        <v>50000</v>
      </c>
      <c r="H138" s="232">
        <v>37438</v>
      </c>
      <c r="I138" s="84"/>
      <c r="J138" s="26"/>
      <c r="K138" s="70"/>
      <c r="L138" s="70"/>
      <c r="M138" s="70"/>
      <c r="N138" s="70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8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82"/>
      <c r="DH138" s="82"/>
      <c r="DI138" s="82"/>
      <c r="DJ138" s="82"/>
      <c r="DK138" s="82"/>
      <c r="DL138" s="82"/>
      <c r="DM138" s="82"/>
      <c r="DN138" s="82"/>
      <c r="DO138" s="82"/>
      <c r="DP138" s="82"/>
      <c r="DQ138" s="82"/>
      <c r="DR138" s="82"/>
      <c r="DS138" s="82"/>
      <c r="DT138" s="82"/>
      <c r="DU138" s="82"/>
      <c r="DV138" s="82"/>
      <c r="DW138" s="82"/>
      <c r="DX138" s="82"/>
      <c r="DY138" s="82"/>
      <c r="DZ138" s="82"/>
    </row>
    <row r="139" spans="1:130" s="86" customFormat="1" ht="11.25">
      <c r="A139" s="70"/>
      <c r="B139" s="70">
        <v>4222</v>
      </c>
      <c r="C139" s="70" t="s">
        <v>110</v>
      </c>
      <c r="D139" s="77"/>
      <c r="E139" s="232">
        <v>0</v>
      </c>
      <c r="F139" s="231">
        <v>5000</v>
      </c>
      <c r="G139" s="231">
        <v>15000</v>
      </c>
      <c r="H139" s="232">
        <v>9540</v>
      </c>
      <c r="I139" s="84"/>
      <c r="J139" s="25"/>
      <c r="K139" s="70"/>
      <c r="L139" s="70"/>
      <c r="M139" s="70"/>
      <c r="N139" s="70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  <c r="DK139" s="85"/>
      <c r="DL139" s="85"/>
      <c r="DM139" s="85"/>
      <c r="DN139" s="85"/>
      <c r="DO139" s="85"/>
      <c r="DP139" s="85"/>
      <c r="DQ139" s="85"/>
      <c r="DR139" s="85"/>
      <c r="DS139" s="85"/>
      <c r="DT139" s="85"/>
      <c r="DU139" s="85"/>
      <c r="DV139" s="85"/>
      <c r="DW139" s="85"/>
      <c r="DX139" s="85"/>
      <c r="DY139" s="85"/>
      <c r="DZ139" s="85"/>
    </row>
    <row r="140" spans="1:130" s="16" customFormat="1" ht="12" thickBot="1">
      <c r="A140" s="70"/>
      <c r="B140" s="70">
        <v>4223</v>
      </c>
      <c r="C140" s="70" t="s">
        <v>111</v>
      </c>
      <c r="D140" s="77"/>
      <c r="E140" s="232">
        <v>0</v>
      </c>
      <c r="F140" s="231">
        <v>15000</v>
      </c>
      <c r="G140" s="231">
        <v>100000</v>
      </c>
      <c r="H140" s="232">
        <v>55351</v>
      </c>
      <c r="I140" s="84"/>
      <c r="J140" s="25"/>
      <c r="K140" s="70"/>
      <c r="L140" s="70"/>
      <c r="M140" s="70"/>
      <c r="N140" s="70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</row>
    <row r="141" spans="1:130" s="83" customFormat="1" ht="12.75" thickBot="1">
      <c r="A141" s="70"/>
      <c r="B141" s="70">
        <v>4227</v>
      </c>
      <c r="C141" s="70" t="s">
        <v>112</v>
      </c>
      <c r="D141" s="77"/>
      <c r="E141" s="232">
        <v>48628</v>
      </c>
      <c r="F141" s="231">
        <v>219000</v>
      </c>
      <c r="G141" s="231">
        <v>700000</v>
      </c>
      <c r="H141" s="232">
        <v>579498</v>
      </c>
      <c r="I141" s="84"/>
      <c r="J141" s="25"/>
      <c r="K141" s="70"/>
      <c r="L141" s="70"/>
      <c r="M141" s="70"/>
      <c r="N141" s="70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8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8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82"/>
      <c r="DH141" s="82"/>
      <c r="DI141" s="82"/>
      <c r="DJ141" s="82"/>
      <c r="DK141" s="82"/>
      <c r="DL141" s="82"/>
      <c r="DM141" s="82"/>
      <c r="DN141" s="82"/>
      <c r="DO141" s="82"/>
      <c r="DP141" s="82"/>
      <c r="DQ141" s="82"/>
      <c r="DR141" s="82"/>
      <c r="DS141" s="82"/>
      <c r="DT141" s="82"/>
      <c r="DU141" s="82"/>
      <c r="DV141" s="82"/>
      <c r="DW141" s="82"/>
      <c r="DX141" s="82"/>
      <c r="DY141" s="82"/>
      <c r="DZ141" s="82"/>
    </row>
    <row r="142" spans="1:130" s="86" customFormat="1" ht="11.25">
      <c r="A142" s="99"/>
      <c r="B142" s="102">
        <v>426</v>
      </c>
      <c r="C142" s="99" t="s">
        <v>113</v>
      </c>
      <c r="D142" s="101"/>
      <c r="E142" s="81">
        <f>E143</f>
        <v>0</v>
      </c>
      <c r="F142" s="81">
        <f>F143</f>
        <v>35000</v>
      </c>
      <c r="G142" s="81">
        <f>G143</f>
        <v>5000</v>
      </c>
      <c r="H142" s="81">
        <f>H143</f>
        <v>0</v>
      </c>
      <c r="I142" s="81">
        <v>0</v>
      </c>
      <c r="J142" s="81"/>
      <c r="K142" s="26"/>
      <c r="L142" s="70"/>
      <c r="M142" s="70"/>
      <c r="N142" s="70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  <c r="DK142" s="85"/>
      <c r="DL142" s="85"/>
      <c r="DM142" s="85"/>
      <c r="DN142" s="85"/>
      <c r="DO142" s="85"/>
      <c r="DP142" s="85"/>
      <c r="DQ142" s="85"/>
      <c r="DR142" s="85"/>
      <c r="DS142" s="85"/>
      <c r="DT142" s="85"/>
      <c r="DU142" s="85"/>
      <c r="DV142" s="85"/>
      <c r="DW142" s="85"/>
      <c r="DX142" s="85"/>
      <c r="DY142" s="85"/>
      <c r="DZ142" s="85"/>
    </row>
    <row r="143" spans="1:130" s="16" customFormat="1" ht="11.25">
      <c r="A143" s="70"/>
      <c r="B143" s="70">
        <v>4262</v>
      </c>
      <c r="C143" s="70" t="s">
        <v>114</v>
      </c>
      <c r="D143" s="77"/>
      <c r="E143" s="232">
        <v>0</v>
      </c>
      <c r="F143" s="231">
        <v>35000</v>
      </c>
      <c r="G143" s="231">
        <v>5000</v>
      </c>
      <c r="H143" s="232">
        <v>0</v>
      </c>
      <c r="I143" s="84">
        <v>0</v>
      </c>
      <c r="J143" s="25"/>
      <c r="K143" s="70"/>
      <c r="L143" s="70"/>
      <c r="M143" s="70"/>
      <c r="N143" s="70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</row>
    <row r="144" spans="1:130" s="16" customFormat="1" ht="11.25">
      <c r="A144" s="97">
        <v>5</v>
      </c>
      <c r="B144" s="105"/>
      <c r="C144" s="97" t="s">
        <v>115</v>
      </c>
      <c r="D144" s="105"/>
      <c r="E144" s="63">
        <f>E145</f>
        <v>50342</v>
      </c>
      <c r="F144" s="63">
        <f aca="true" t="shared" si="1" ref="F144:H146">F145</f>
        <v>1000000</v>
      </c>
      <c r="G144" s="63">
        <f t="shared" si="1"/>
        <v>1000000</v>
      </c>
      <c r="H144" s="63">
        <f t="shared" si="1"/>
        <v>960048</v>
      </c>
      <c r="I144" s="222">
        <f>H144*100/E144</f>
        <v>1907.0517659210998</v>
      </c>
      <c r="J144" s="222">
        <f>H144*100/F144</f>
        <v>96.0048</v>
      </c>
      <c r="K144" s="70"/>
      <c r="L144" s="70"/>
      <c r="M144" s="70"/>
      <c r="N144" s="70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</row>
    <row r="145" spans="1:130" s="16" customFormat="1" ht="11.25">
      <c r="A145" s="99"/>
      <c r="B145" s="100">
        <v>54</v>
      </c>
      <c r="C145" s="99" t="s">
        <v>116</v>
      </c>
      <c r="D145" s="106"/>
      <c r="E145" s="68">
        <f>E146</f>
        <v>50342</v>
      </c>
      <c r="F145" s="68">
        <f t="shared" si="1"/>
        <v>1000000</v>
      </c>
      <c r="G145" s="68">
        <f t="shared" si="1"/>
        <v>1000000</v>
      </c>
      <c r="H145" s="68">
        <f t="shared" si="1"/>
        <v>960048</v>
      </c>
      <c r="I145" s="219">
        <f>H145*100/E145</f>
        <v>1907.0517659210998</v>
      </c>
      <c r="J145" s="219">
        <f>H145*100/F145</f>
        <v>96.0048</v>
      </c>
      <c r="K145" s="70"/>
      <c r="L145" s="70"/>
      <c r="M145" s="70"/>
      <c r="N145" s="70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</row>
    <row r="146" spans="1:130" s="86" customFormat="1" ht="11.25">
      <c r="A146" s="99"/>
      <c r="B146" s="102">
        <v>542</v>
      </c>
      <c r="C146" s="99" t="s">
        <v>116</v>
      </c>
      <c r="D146" s="106"/>
      <c r="E146" s="68">
        <f>E147</f>
        <v>50342</v>
      </c>
      <c r="F146" s="68">
        <f t="shared" si="1"/>
        <v>1000000</v>
      </c>
      <c r="G146" s="68">
        <f t="shared" si="1"/>
        <v>1000000</v>
      </c>
      <c r="H146" s="68">
        <f t="shared" si="1"/>
        <v>960048</v>
      </c>
      <c r="I146" s="219">
        <f>H146*100/E146</f>
        <v>1907.0517659210998</v>
      </c>
      <c r="J146" s="219">
        <f>H146*100/F146</f>
        <v>96.0048</v>
      </c>
      <c r="K146" s="70"/>
      <c r="L146" s="70"/>
      <c r="M146" s="70"/>
      <c r="N146" s="70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  <c r="DK146" s="85"/>
      <c r="DL146" s="85"/>
      <c r="DM146" s="85"/>
      <c r="DN146" s="85"/>
      <c r="DO146" s="85"/>
      <c r="DP146" s="85"/>
      <c r="DQ146" s="85"/>
      <c r="DR146" s="85"/>
      <c r="DS146" s="85"/>
      <c r="DT146" s="85"/>
      <c r="DU146" s="85"/>
      <c r="DV146" s="85"/>
      <c r="DW146" s="85"/>
      <c r="DX146" s="85"/>
      <c r="DY146" s="85"/>
      <c r="DZ146" s="85"/>
    </row>
    <row r="147" spans="1:130" s="86" customFormat="1" ht="11.25">
      <c r="A147" s="70"/>
      <c r="B147" s="70">
        <v>5423</v>
      </c>
      <c r="C147" s="36" t="s">
        <v>116</v>
      </c>
      <c r="D147" s="107"/>
      <c r="E147" s="230">
        <v>50342</v>
      </c>
      <c r="F147" s="231">
        <v>1000000</v>
      </c>
      <c r="G147" s="231">
        <v>1000000</v>
      </c>
      <c r="H147" s="232">
        <v>960048</v>
      </c>
      <c r="I147" s="84">
        <v>0</v>
      </c>
      <c r="J147" s="26"/>
      <c r="K147" s="70"/>
      <c r="L147" s="70"/>
      <c r="M147" s="70"/>
      <c r="N147" s="70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  <c r="DK147" s="85"/>
      <c r="DL147" s="85"/>
      <c r="DM147" s="85"/>
      <c r="DN147" s="85"/>
      <c r="DO147" s="85"/>
      <c r="DP147" s="85"/>
      <c r="DQ147" s="85"/>
      <c r="DR147" s="85"/>
      <c r="DS147" s="85"/>
      <c r="DT147" s="85"/>
      <c r="DU147" s="85"/>
      <c r="DV147" s="85"/>
      <c r="DW147" s="85"/>
      <c r="DX147" s="85"/>
      <c r="DY147" s="85"/>
      <c r="DZ147" s="85"/>
    </row>
    <row r="148" spans="1:130" s="86" customFormat="1" ht="11.25">
      <c r="A148" s="97">
        <v>9</v>
      </c>
      <c r="B148" s="105"/>
      <c r="C148" s="97" t="s">
        <v>117</v>
      </c>
      <c r="D148" s="105"/>
      <c r="E148" s="63"/>
      <c r="F148" s="64"/>
      <c r="G148" s="64"/>
      <c r="H148" s="108">
        <v>0</v>
      </c>
      <c r="I148" s="108">
        <v>0</v>
      </c>
      <c r="J148" s="61"/>
      <c r="K148" s="70"/>
      <c r="L148" s="70"/>
      <c r="M148" s="70"/>
      <c r="N148" s="70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  <c r="DK148" s="85"/>
      <c r="DL148" s="85"/>
      <c r="DM148" s="85"/>
      <c r="DN148" s="85"/>
      <c r="DO148" s="85"/>
      <c r="DP148" s="85"/>
      <c r="DQ148" s="85"/>
      <c r="DR148" s="85"/>
      <c r="DS148" s="85"/>
      <c r="DT148" s="85"/>
      <c r="DU148" s="85"/>
      <c r="DV148" s="85"/>
      <c r="DW148" s="85"/>
      <c r="DX148" s="85"/>
      <c r="DY148" s="85"/>
      <c r="DZ148" s="85"/>
    </row>
    <row r="149" spans="1:130" s="86" customFormat="1" ht="11.25">
      <c r="A149" s="99"/>
      <c r="B149" s="100">
        <v>92</v>
      </c>
      <c r="C149" s="99" t="s">
        <v>118</v>
      </c>
      <c r="D149" s="106"/>
      <c r="E149" s="68"/>
      <c r="F149" s="69"/>
      <c r="G149" s="69"/>
      <c r="H149" s="81">
        <v>0</v>
      </c>
      <c r="I149" s="81">
        <v>0</v>
      </c>
      <c r="J149" s="65"/>
      <c r="K149" s="70"/>
      <c r="L149" s="70"/>
      <c r="M149" s="70"/>
      <c r="N149" s="70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  <c r="DK149" s="85"/>
      <c r="DL149" s="85"/>
      <c r="DM149" s="85"/>
      <c r="DN149" s="85"/>
      <c r="DO149" s="85"/>
      <c r="DP149" s="85"/>
      <c r="DQ149" s="85"/>
      <c r="DR149" s="85"/>
      <c r="DS149" s="85"/>
      <c r="DT149" s="85"/>
      <c r="DU149" s="85"/>
      <c r="DV149" s="85"/>
      <c r="DW149" s="85"/>
      <c r="DX149" s="85"/>
      <c r="DY149" s="85"/>
      <c r="DZ149" s="85"/>
    </row>
    <row r="150" spans="1:130" s="86" customFormat="1" ht="11.25">
      <c r="A150" s="36"/>
      <c r="B150" s="109">
        <v>922</v>
      </c>
      <c r="C150" s="36" t="s">
        <v>119</v>
      </c>
      <c r="D150" s="107"/>
      <c r="E150" s="78"/>
      <c r="F150" s="79"/>
      <c r="G150" s="79"/>
      <c r="H150" s="84">
        <v>0</v>
      </c>
      <c r="I150" s="84">
        <v>0</v>
      </c>
      <c r="J150" s="26"/>
      <c r="K150" s="70"/>
      <c r="L150" s="70"/>
      <c r="M150" s="70"/>
      <c r="N150" s="70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  <c r="DK150" s="85"/>
      <c r="DL150" s="85"/>
      <c r="DM150" s="85"/>
      <c r="DN150" s="85"/>
      <c r="DO150" s="85"/>
      <c r="DP150" s="85"/>
      <c r="DQ150" s="85"/>
      <c r="DR150" s="85"/>
      <c r="DS150" s="85"/>
      <c r="DT150" s="85"/>
      <c r="DU150" s="85"/>
      <c r="DV150" s="85"/>
      <c r="DW150" s="85"/>
      <c r="DX150" s="85"/>
      <c r="DY150" s="85"/>
      <c r="DZ150" s="85"/>
    </row>
    <row r="151" spans="1:130" s="86" customFormat="1" ht="11.25">
      <c r="A151" s="70"/>
      <c r="B151" s="70"/>
      <c r="C151" s="36"/>
      <c r="D151" s="107"/>
      <c r="E151" s="78"/>
      <c r="F151" s="79"/>
      <c r="G151" s="79"/>
      <c r="H151" s="78"/>
      <c r="I151" s="70"/>
      <c r="J151" s="26"/>
      <c r="K151" s="70"/>
      <c r="L151" s="70"/>
      <c r="M151" s="70"/>
      <c r="N151" s="70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  <c r="DK151" s="85"/>
      <c r="DL151" s="85"/>
      <c r="DM151" s="85"/>
      <c r="DN151" s="85"/>
      <c r="DO151" s="85"/>
      <c r="DP151" s="85"/>
      <c r="DQ151" s="85"/>
      <c r="DR151" s="85"/>
      <c r="DS151" s="85"/>
      <c r="DT151" s="85"/>
      <c r="DU151" s="85"/>
      <c r="DV151" s="85"/>
      <c r="DW151" s="85"/>
      <c r="DX151" s="85"/>
      <c r="DY151" s="85"/>
      <c r="DZ151" s="85"/>
    </row>
    <row r="152" spans="1:130" s="86" customFormat="1" ht="11.25">
      <c r="A152" s="70"/>
      <c r="B152" s="110"/>
      <c r="C152" s="70"/>
      <c r="D152" s="77"/>
      <c r="E152" s="79"/>
      <c r="F152" s="79"/>
      <c r="G152" s="79"/>
      <c r="H152" s="78"/>
      <c r="I152" s="70"/>
      <c r="J152" s="26"/>
      <c r="K152" s="70"/>
      <c r="L152" s="70"/>
      <c r="M152" s="70"/>
      <c r="N152" s="70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  <c r="DK152" s="85"/>
      <c r="DL152" s="85"/>
      <c r="DM152" s="85"/>
      <c r="DN152" s="85"/>
      <c r="DO152" s="85"/>
      <c r="DP152" s="85"/>
      <c r="DQ152" s="85"/>
      <c r="DR152" s="85"/>
      <c r="DS152" s="85"/>
      <c r="DT152" s="85"/>
      <c r="DU152" s="85"/>
      <c r="DV152" s="85"/>
      <c r="DW152" s="85"/>
      <c r="DX152" s="85"/>
      <c r="DY152" s="85"/>
      <c r="DZ152" s="85"/>
    </row>
    <row r="153" spans="1:130" s="86" customFormat="1" ht="12.75">
      <c r="A153" s="43"/>
      <c r="B153" s="43" t="s">
        <v>120</v>
      </c>
      <c r="C153" s="44"/>
      <c r="D153" s="45"/>
      <c r="E153" s="46"/>
      <c r="F153" s="111"/>
      <c r="G153" s="111"/>
      <c r="H153" s="78"/>
      <c r="I153" s="70"/>
      <c r="J153" s="26"/>
      <c r="K153" s="70"/>
      <c r="L153" s="70"/>
      <c r="M153" s="70"/>
      <c r="N153" s="70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  <c r="DK153" s="85"/>
      <c r="DL153" s="85"/>
      <c r="DM153" s="85"/>
      <c r="DN153" s="85"/>
      <c r="DO153" s="85"/>
      <c r="DP153" s="85"/>
      <c r="DQ153" s="85"/>
      <c r="DR153" s="85"/>
      <c r="DS153" s="85"/>
      <c r="DT153" s="85"/>
      <c r="DU153" s="85"/>
      <c r="DV153" s="85"/>
      <c r="DW153" s="85"/>
      <c r="DX153" s="85"/>
      <c r="DY153" s="85"/>
      <c r="DZ153" s="85"/>
    </row>
    <row r="154" spans="1:130" s="86" customFormat="1" ht="11.25">
      <c r="A154" s="70"/>
      <c r="B154" s="70"/>
      <c r="C154" s="70"/>
      <c r="D154" s="70"/>
      <c r="E154" s="70"/>
      <c r="F154" s="109"/>
      <c r="G154" s="109"/>
      <c r="H154" s="78"/>
      <c r="I154" s="70"/>
      <c r="J154" s="26"/>
      <c r="K154" s="70"/>
      <c r="L154" s="70"/>
      <c r="M154" s="70"/>
      <c r="N154" s="70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  <c r="DK154" s="85"/>
      <c r="DL154" s="85"/>
      <c r="DM154" s="85"/>
      <c r="DN154" s="85"/>
      <c r="DO154" s="85"/>
      <c r="DP154" s="85"/>
      <c r="DQ154" s="85"/>
      <c r="DR154" s="85"/>
      <c r="DS154" s="85"/>
      <c r="DT154" s="85"/>
      <c r="DU154" s="85"/>
      <c r="DV154" s="85"/>
      <c r="DW154" s="85"/>
      <c r="DX154" s="85"/>
      <c r="DY154" s="85"/>
      <c r="DZ154" s="85"/>
    </row>
    <row r="155" spans="1:130" s="86" customFormat="1" ht="11.25">
      <c r="A155" s="27" t="s">
        <v>20</v>
      </c>
      <c r="B155" s="27"/>
      <c r="C155" s="27"/>
      <c r="D155" s="27"/>
      <c r="E155" s="18"/>
      <c r="F155" s="18"/>
      <c r="G155" s="18"/>
      <c r="H155" s="18"/>
      <c r="I155" s="27"/>
      <c r="J155" s="27"/>
      <c r="K155" s="70"/>
      <c r="L155" s="70"/>
      <c r="M155" s="70"/>
      <c r="N155" s="70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  <c r="DK155" s="85"/>
      <c r="DL155" s="85"/>
      <c r="DM155" s="85"/>
      <c r="DN155" s="85"/>
      <c r="DO155" s="85"/>
      <c r="DP155" s="85"/>
      <c r="DQ155" s="85"/>
      <c r="DR155" s="85"/>
      <c r="DS155" s="85"/>
      <c r="DT155" s="85"/>
      <c r="DU155" s="85"/>
      <c r="DV155" s="85"/>
      <c r="DW155" s="85"/>
      <c r="DX155" s="85"/>
      <c r="DY155" s="85"/>
      <c r="DZ155" s="85"/>
    </row>
    <row r="156" spans="1:130" s="86" customFormat="1" ht="11.25">
      <c r="A156" s="27" t="s">
        <v>21</v>
      </c>
      <c r="B156" s="52"/>
      <c r="C156" s="52"/>
      <c r="D156" s="52"/>
      <c r="E156" s="18" t="s">
        <v>4</v>
      </c>
      <c r="F156" s="18" t="s">
        <v>5</v>
      </c>
      <c r="G156" s="18" t="s">
        <v>411</v>
      </c>
      <c r="H156" s="18" t="s">
        <v>4</v>
      </c>
      <c r="I156" s="18" t="s">
        <v>25</v>
      </c>
      <c r="J156" s="18" t="s">
        <v>25</v>
      </c>
      <c r="K156" s="70"/>
      <c r="L156" s="70"/>
      <c r="M156" s="70"/>
      <c r="N156" s="70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  <c r="DK156" s="85"/>
      <c r="DL156" s="85"/>
      <c r="DM156" s="85"/>
      <c r="DN156" s="85"/>
      <c r="DO156" s="85"/>
      <c r="DP156" s="85"/>
      <c r="DQ156" s="85"/>
      <c r="DR156" s="85"/>
      <c r="DS156" s="85"/>
      <c r="DT156" s="85"/>
      <c r="DU156" s="85"/>
      <c r="DV156" s="85"/>
      <c r="DW156" s="85"/>
      <c r="DX156" s="85"/>
      <c r="DY156" s="85"/>
      <c r="DZ156" s="85"/>
    </row>
    <row r="157" spans="1:130" s="86" customFormat="1" ht="11.25">
      <c r="A157" s="27" t="s">
        <v>26</v>
      </c>
      <c r="B157" s="52"/>
      <c r="C157" s="18" t="s">
        <v>27</v>
      </c>
      <c r="D157" s="52"/>
      <c r="E157" s="18">
        <v>2018</v>
      </c>
      <c r="F157" s="18">
        <v>2019</v>
      </c>
      <c r="G157" s="18">
        <v>2019</v>
      </c>
      <c r="H157" s="18">
        <v>2019</v>
      </c>
      <c r="I157" s="18" t="s">
        <v>29</v>
      </c>
      <c r="J157" s="18" t="s">
        <v>30</v>
      </c>
      <c r="K157" s="70"/>
      <c r="L157" s="70"/>
      <c r="M157" s="70"/>
      <c r="N157" s="70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  <c r="DK157" s="85"/>
      <c r="DL157" s="85"/>
      <c r="DM157" s="85"/>
      <c r="DN157" s="85"/>
      <c r="DO157" s="85"/>
      <c r="DP157" s="85"/>
      <c r="DQ157" s="85"/>
      <c r="DR157" s="85"/>
      <c r="DS157" s="85"/>
      <c r="DT157" s="85"/>
      <c r="DU157" s="85"/>
      <c r="DV157" s="85"/>
      <c r="DW157" s="85"/>
      <c r="DX157" s="85"/>
      <c r="DY157" s="85"/>
      <c r="DZ157" s="85"/>
    </row>
    <row r="158" spans="1:130" s="86" customFormat="1" ht="11.25">
      <c r="A158" s="27" t="s">
        <v>31</v>
      </c>
      <c r="B158" s="27"/>
      <c r="C158" s="27"/>
      <c r="D158" s="27"/>
      <c r="E158" s="18">
        <v>1</v>
      </c>
      <c r="F158" s="18">
        <v>2</v>
      </c>
      <c r="G158" s="18">
        <v>3</v>
      </c>
      <c r="H158" s="23">
        <v>4</v>
      </c>
      <c r="I158" s="18"/>
      <c r="J158" s="18"/>
      <c r="K158" s="70"/>
      <c r="L158" s="70"/>
      <c r="M158" s="70"/>
      <c r="N158" s="70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  <c r="DK158" s="85"/>
      <c r="DL158" s="85"/>
      <c r="DM158" s="85"/>
      <c r="DN158" s="85"/>
      <c r="DO158" s="85"/>
      <c r="DP158" s="85"/>
      <c r="DQ158" s="85"/>
      <c r="DR158" s="85"/>
      <c r="DS158" s="85"/>
      <c r="DT158" s="85"/>
      <c r="DU158" s="85"/>
      <c r="DV158" s="85"/>
      <c r="DW158" s="85"/>
      <c r="DX158" s="85"/>
      <c r="DY158" s="85"/>
      <c r="DZ158" s="85"/>
    </row>
    <row r="159" spans="1:130" s="86" customFormat="1" ht="11.25">
      <c r="A159" s="53"/>
      <c r="B159" s="53"/>
      <c r="C159" s="54">
        <v>1</v>
      </c>
      <c r="D159" s="53"/>
      <c r="E159" s="54"/>
      <c r="F159" s="54"/>
      <c r="G159" s="54"/>
      <c r="H159" s="55"/>
      <c r="I159" s="56"/>
      <c r="J159" s="22"/>
      <c r="K159" s="70"/>
      <c r="L159" s="70"/>
      <c r="M159" s="70"/>
      <c r="N159" s="70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  <c r="DK159" s="85"/>
      <c r="DL159" s="85"/>
      <c r="DM159" s="85"/>
      <c r="DN159" s="85"/>
      <c r="DO159" s="85"/>
      <c r="DP159" s="85"/>
      <c r="DQ159" s="85"/>
      <c r="DR159" s="85"/>
      <c r="DS159" s="85"/>
      <c r="DT159" s="85"/>
      <c r="DU159" s="85"/>
      <c r="DV159" s="85"/>
      <c r="DW159" s="85"/>
      <c r="DX159" s="85"/>
      <c r="DY159" s="85"/>
      <c r="DZ159" s="85"/>
    </row>
    <row r="160" spans="1:130" s="16" customFormat="1" ht="11.25">
      <c r="A160" s="57"/>
      <c r="B160" s="57" t="s">
        <v>121</v>
      </c>
      <c r="C160" s="57"/>
      <c r="D160" s="58"/>
      <c r="E160" s="112">
        <f>E161+E207+E216</f>
        <v>4118846</v>
      </c>
      <c r="F160" s="112">
        <f>F161+F207+F216</f>
        <v>36423500</v>
      </c>
      <c r="G160" s="112">
        <f>G161+G207+G216</f>
        <v>16165500</v>
      </c>
      <c r="H160" s="112">
        <f>H161+H207+H216</f>
        <v>13059648</v>
      </c>
      <c r="I160" s="222">
        <f>H160*100/E160</f>
        <v>317.0705581126364</v>
      </c>
      <c r="J160" s="222">
        <f>H160*100/F160</f>
        <v>35.85500569687152</v>
      </c>
      <c r="K160" s="70"/>
      <c r="L160" s="70"/>
      <c r="M160" s="70"/>
      <c r="N160" s="70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</row>
    <row r="161" spans="1:130" s="16" customFormat="1" ht="11.25">
      <c r="A161" s="61">
        <v>6</v>
      </c>
      <c r="B161" s="61"/>
      <c r="C161" s="61" t="s">
        <v>9</v>
      </c>
      <c r="D161" s="62"/>
      <c r="E161" s="113">
        <f>E162+E173+E179+E189+E202</f>
        <v>4118846</v>
      </c>
      <c r="F161" s="113">
        <f>F162+F173+F179+F189+F202</f>
        <v>36302500</v>
      </c>
      <c r="G161" s="113">
        <f>G162+G173+G179+G189+G202</f>
        <v>16044500</v>
      </c>
      <c r="H161" s="113">
        <f>H162+H173+H179+H189+H202</f>
        <v>11784619</v>
      </c>
      <c r="I161" s="222">
        <f>H161*100/E161</f>
        <v>286.11458160853795</v>
      </c>
      <c r="J161" s="222">
        <f>H161*100/F161</f>
        <v>32.46227945733765</v>
      </c>
      <c r="K161" s="70"/>
      <c r="L161" s="70"/>
      <c r="M161" s="70"/>
      <c r="N161" s="70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</row>
    <row r="162" spans="1:130" s="16" customFormat="1" ht="11.25">
      <c r="A162" s="65"/>
      <c r="B162" s="66">
        <v>61</v>
      </c>
      <c r="C162" s="65" t="s">
        <v>122</v>
      </c>
      <c r="D162" s="67"/>
      <c r="E162" s="91">
        <f>E163+E167+E169</f>
        <v>3120709</v>
      </c>
      <c r="F162" s="91">
        <f>F163+F167+F169</f>
        <v>3029000</v>
      </c>
      <c r="G162" s="91">
        <f>G163+G167+G169</f>
        <v>3029000</v>
      </c>
      <c r="H162" s="91">
        <f>H163+H167+H169</f>
        <v>6878574</v>
      </c>
      <c r="I162" s="219">
        <f>H162*100/E162</f>
        <v>220.4170270281529</v>
      </c>
      <c r="J162" s="219">
        <f>H162*100/F162</f>
        <v>227.09059095411027</v>
      </c>
      <c r="K162" s="70"/>
      <c r="L162" s="70"/>
      <c r="M162" s="70"/>
      <c r="N162" s="70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</row>
    <row r="163" spans="1:130" s="16" customFormat="1" ht="11.25">
      <c r="A163" s="65"/>
      <c r="B163" s="72">
        <v>611</v>
      </c>
      <c r="C163" s="65" t="s">
        <v>123</v>
      </c>
      <c r="D163" s="67"/>
      <c r="E163" s="91">
        <f>SUM(E164:E166)</f>
        <v>3003221</v>
      </c>
      <c r="F163" s="91">
        <f>SUM(F164:F166)</f>
        <v>2729000</v>
      </c>
      <c r="G163" s="91">
        <f>SUM(G164:G166)</f>
        <v>2729000</v>
      </c>
      <c r="H163" s="91">
        <f>SUM(H164:H166)</f>
        <v>6647725</v>
      </c>
      <c r="I163" s="219">
        <f>H163*100/E163</f>
        <v>221.3531738090537</v>
      </c>
      <c r="J163" s="219">
        <f>H163*100/F163</f>
        <v>243.59563942836203</v>
      </c>
      <c r="K163" s="70"/>
      <c r="L163" s="70"/>
      <c r="M163" s="70"/>
      <c r="N163" s="70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</row>
    <row r="164" spans="1:130" s="16" customFormat="1" ht="11.25">
      <c r="A164" s="70"/>
      <c r="B164" s="70">
        <v>6111</v>
      </c>
      <c r="C164" s="70" t="s">
        <v>124</v>
      </c>
      <c r="D164" s="77"/>
      <c r="E164" s="232">
        <v>3003221</v>
      </c>
      <c r="F164" s="231">
        <v>2939000</v>
      </c>
      <c r="G164" s="231">
        <v>2939000</v>
      </c>
      <c r="H164" s="232">
        <v>6647725</v>
      </c>
      <c r="I164" s="84">
        <v>0</v>
      </c>
      <c r="J164" s="25"/>
      <c r="K164" s="70"/>
      <c r="L164" s="70"/>
      <c r="M164" s="70"/>
      <c r="N164" s="70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</row>
    <row r="165" spans="1:130" s="16" customFormat="1" ht="11.25">
      <c r="A165" s="70"/>
      <c r="B165" s="70">
        <v>6115</v>
      </c>
      <c r="C165" s="70" t="s">
        <v>125</v>
      </c>
      <c r="D165" s="77"/>
      <c r="E165" s="232">
        <v>0</v>
      </c>
      <c r="F165" s="235">
        <v>-400000</v>
      </c>
      <c r="G165" s="235">
        <v>-400000</v>
      </c>
      <c r="H165" s="232">
        <v>0</v>
      </c>
      <c r="I165" s="84">
        <v>0</v>
      </c>
      <c r="J165" s="25"/>
      <c r="K165" s="70"/>
      <c r="L165" s="70"/>
      <c r="M165" s="70"/>
      <c r="N165" s="70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</row>
    <row r="166" spans="1:130" s="16" customFormat="1" ht="11.25">
      <c r="A166" s="70"/>
      <c r="B166" s="70">
        <v>6118</v>
      </c>
      <c r="C166" s="70" t="s">
        <v>126</v>
      </c>
      <c r="D166" s="77"/>
      <c r="E166" s="232">
        <v>0</v>
      </c>
      <c r="F166" s="231">
        <v>190000</v>
      </c>
      <c r="G166" s="231">
        <v>190000</v>
      </c>
      <c r="H166" s="232">
        <v>0</v>
      </c>
      <c r="I166" s="84">
        <v>0</v>
      </c>
      <c r="J166" s="25"/>
      <c r="K166" s="70"/>
      <c r="L166" s="70"/>
      <c r="M166" s="70"/>
      <c r="N166" s="70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</row>
    <row r="167" spans="1:130" s="16" customFormat="1" ht="11.25">
      <c r="A167" s="99"/>
      <c r="B167" s="102">
        <v>613</v>
      </c>
      <c r="C167" s="99" t="s">
        <v>127</v>
      </c>
      <c r="D167" s="101"/>
      <c r="E167" s="81">
        <f>E168</f>
        <v>90000</v>
      </c>
      <c r="F167" s="81">
        <f>F168</f>
        <v>50000</v>
      </c>
      <c r="G167" s="81">
        <f>G168</f>
        <v>50000</v>
      </c>
      <c r="H167" s="81">
        <f>H168</f>
        <v>166057</v>
      </c>
      <c r="I167" s="219">
        <f>H167*100/E167</f>
        <v>184.5077777777778</v>
      </c>
      <c r="J167" s="219">
        <f>H167*100/F167</f>
        <v>332.114</v>
      </c>
      <c r="K167" s="26"/>
      <c r="L167" s="70"/>
      <c r="M167" s="70"/>
      <c r="N167" s="70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</row>
    <row r="168" spans="1:130" s="16" customFormat="1" ht="11.25">
      <c r="A168" s="70"/>
      <c r="B168" s="70">
        <v>6134</v>
      </c>
      <c r="C168" s="70" t="s">
        <v>128</v>
      </c>
      <c r="D168" s="77"/>
      <c r="E168" s="236">
        <v>90000</v>
      </c>
      <c r="F168" s="231">
        <v>50000</v>
      </c>
      <c r="G168" s="231">
        <v>50000</v>
      </c>
      <c r="H168" s="236">
        <v>166057</v>
      </c>
      <c r="I168" s="70"/>
      <c r="J168" s="26"/>
      <c r="K168" s="70"/>
      <c r="L168" s="70"/>
      <c r="M168" s="70"/>
      <c r="N168" s="70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</row>
    <row r="169" spans="1:130" s="16" customFormat="1" ht="11.25">
      <c r="A169" s="65"/>
      <c r="B169" s="72">
        <v>614</v>
      </c>
      <c r="C169" s="65" t="s">
        <v>129</v>
      </c>
      <c r="D169" s="67"/>
      <c r="E169" s="81">
        <f>SUM(E170:E171)</f>
        <v>27488</v>
      </c>
      <c r="F169" s="81">
        <f>SUM(F170:F172)</f>
        <v>250000</v>
      </c>
      <c r="G169" s="81">
        <f>SUM(G170:G172)</f>
        <v>250000</v>
      </c>
      <c r="H169" s="81">
        <f>SUM(H170:H172)</f>
        <v>64792</v>
      </c>
      <c r="I169" s="219">
        <f>H169*100/E169</f>
        <v>235.71012805587893</v>
      </c>
      <c r="J169" s="219">
        <f>H169*100/F169</f>
        <v>25.9168</v>
      </c>
      <c r="K169" s="70"/>
      <c r="L169" s="70"/>
      <c r="M169" s="70"/>
      <c r="N169" s="70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</row>
    <row r="170" spans="1:130" s="16" customFormat="1" ht="11.25">
      <c r="A170" s="70"/>
      <c r="B170" s="70">
        <v>6142</v>
      </c>
      <c r="C170" s="70" t="s">
        <v>130</v>
      </c>
      <c r="D170" s="77"/>
      <c r="E170" s="236">
        <v>26478</v>
      </c>
      <c r="F170" s="231">
        <v>100000</v>
      </c>
      <c r="G170" s="231">
        <v>100000</v>
      </c>
      <c r="H170" s="236">
        <v>47770</v>
      </c>
      <c r="I170" s="70"/>
      <c r="J170" s="26"/>
      <c r="K170" s="70"/>
      <c r="L170" s="70"/>
      <c r="M170" s="70"/>
      <c r="N170" s="70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</row>
    <row r="171" spans="1:130" s="16" customFormat="1" ht="11.25">
      <c r="A171" s="70"/>
      <c r="B171" s="70">
        <v>6145</v>
      </c>
      <c r="C171" s="70" t="s">
        <v>131</v>
      </c>
      <c r="D171" s="77"/>
      <c r="E171" s="236">
        <v>1010</v>
      </c>
      <c r="F171" s="231">
        <v>100000</v>
      </c>
      <c r="G171" s="231">
        <v>100000</v>
      </c>
      <c r="H171" s="236">
        <v>497</v>
      </c>
      <c r="I171" s="70"/>
      <c r="J171" s="26"/>
      <c r="K171" s="70"/>
      <c r="L171" s="70"/>
      <c r="M171" s="70"/>
      <c r="N171" s="70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</row>
    <row r="172" spans="1:130" s="16" customFormat="1" ht="11.25">
      <c r="A172" s="70"/>
      <c r="B172" s="70">
        <v>6163</v>
      </c>
      <c r="C172" s="70" t="s">
        <v>132</v>
      </c>
      <c r="D172" s="77"/>
      <c r="E172" s="232">
        <v>0</v>
      </c>
      <c r="F172" s="231">
        <v>50000</v>
      </c>
      <c r="G172" s="231">
        <v>50000</v>
      </c>
      <c r="H172" s="232">
        <v>16525</v>
      </c>
      <c r="I172" s="84">
        <v>0</v>
      </c>
      <c r="J172" s="25"/>
      <c r="K172" s="70"/>
      <c r="L172" s="70"/>
      <c r="M172" s="70"/>
      <c r="N172" s="70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</row>
    <row r="173" spans="1:130" s="16" customFormat="1" ht="11.25">
      <c r="A173" s="65"/>
      <c r="B173" s="66">
        <v>63</v>
      </c>
      <c r="C173" s="65" t="s">
        <v>133</v>
      </c>
      <c r="D173" s="67"/>
      <c r="E173" s="91">
        <f>E174+E177</f>
        <v>0</v>
      </c>
      <c r="F173" s="91">
        <f>F174+F177</f>
        <v>29713500</v>
      </c>
      <c r="G173" s="91">
        <f>G174+G177</f>
        <v>9455500</v>
      </c>
      <c r="H173" s="91">
        <f>H174+H177</f>
        <v>2175020</v>
      </c>
      <c r="I173" s="81">
        <v>0</v>
      </c>
      <c r="J173" s="65"/>
      <c r="K173" s="70"/>
      <c r="L173" s="70"/>
      <c r="M173" s="70"/>
      <c r="N173" s="70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</row>
    <row r="174" spans="1:130" s="16" customFormat="1" ht="11.25">
      <c r="A174" s="65"/>
      <c r="B174" s="72">
        <v>633</v>
      </c>
      <c r="C174" s="65" t="s">
        <v>134</v>
      </c>
      <c r="D174" s="67"/>
      <c r="E174" s="81">
        <f>SUM(E175)</f>
        <v>0</v>
      </c>
      <c r="F174" s="81">
        <f>SUM(F175:F176)</f>
        <v>1500000</v>
      </c>
      <c r="G174" s="81">
        <f>SUM(G175:G176)</f>
        <v>1500000</v>
      </c>
      <c r="H174" s="81">
        <f>SUM(H175:H176)</f>
        <v>2121665</v>
      </c>
      <c r="I174" s="81">
        <v>0</v>
      </c>
      <c r="J174" s="81"/>
      <c r="K174" s="70"/>
      <c r="L174" s="70"/>
      <c r="M174" s="70"/>
      <c r="N174" s="70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</row>
    <row r="175" spans="1:130" s="16" customFormat="1" ht="11.25">
      <c r="A175" s="70"/>
      <c r="B175" s="70">
        <v>6331</v>
      </c>
      <c r="C175" s="70" t="s">
        <v>135</v>
      </c>
      <c r="D175" s="77"/>
      <c r="E175" s="236"/>
      <c r="F175" s="231">
        <v>500000</v>
      </c>
      <c r="G175" s="231">
        <v>500000</v>
      </c>
      <c r="H175" s="232">
        <v>250150</v>
      </c>
      <c r="I175" s="84">
        <v>0</v>
      </c>
      <c r="J175" s="26"/>
      <c r="K175" s="70"/>
      <c r="L175" s="70"/>
      <c r="M175" s="70"/>
      <c r="N175" s="70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</row>
    <row r="176" spans="1:130" s="16" customFormat="1" ht="11.25">
      <c r="A176" s="70"/>
      <c r="B176" s="70">
        <v>6332</v>
      </c>
      <c r="C176" s="70" t="s">
        <v>136</v>
      </c>
      <c r="D176" s="77"/>
      <c r="E176" s="232">
        <v>0</v>
      </c>
      <c r="F176" s="231">
        <v>1000000</v>
      </c>
      <c r="G176" s="231">
        <v>1000000</v>
      </c>
      <c r="H176" s="232">
        <v>1871515</v>
      </c>
      <c r="I176" s="84">
        <v>0</v>
      </c>
      <c r="J176" s="25"/>
      <c r="K176" s="70"/>
      <c r="L176" s="70"/>
      <c r="M176" s="70"/>
      <c r="N176" s="70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</row>
    <row r="177" spans="1:130" s="86" customFormat="1" ht="11.25">
      <c r="A177" s="65"/>
      <c r="B177" s="72">
        <v>634</v>
      </c>
      <c r="C177" s="65" t="s">
        <v>137</v>
      </c>
      <c r="D177" s="67"/>
      <c r="E177" s="81">
        <f>E178</f>
        <v>0</v>
      </c>
      <c r="F177" s="81">
        <f>F178</f>
        <v>28213500</v>
      </c>
      <c r="G177" s="81">
        <f>G178</f>
        <v>7955500</v>
      </c>
      <c r="H177" s="81">
        <f>H178</f>
        <v>53355</v>
      </c>
      <c r="I177" s="81">
        <v>0</v>
      </c>
      <c r="J177" s="81"/>
      <c r="K177" s="70"/>
      <c r="L177" s="70"/>
      <c r="M177" s="70"/>
      <c r="N177" s="70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  <c r="DK177" s="85"/>
      <c r="DL177" s="85"/>
      <c r="DM177" s="85"/>
      <c r="DN177" s="85"/>
      <c r="DO177" s="85"/>
      <c r="DP177" s="85"/>
      <c r="DQ177" s="85"/>
      <c r="DR177" s="85"/>
      <c r="DS177" s="85"/>
      <c r="DT177" s="85"/>
      <c r="DU177" s="85"/>
      <c r="DV177" s="85"/>
      <c r="DW177" s="85"/>
      <c r="DX177" s="85"/>
      <c r="DY177" s="85"/>
      <c r="DZ177" s="85"/>
    </row>
    <row r="178" spans="1:130" s="16" customFormat="1" ht="11.25">
      <c r="A178" s="70"/>
      <c r="B178" s="70">
        <v>6341</v>
      </c>
      <c r="C178" s="70" t="s">
        <v>138</v>
      </c>
      <c r="D178" s="77"/>
      <c r="E178" s="232">
        <v>0</v>
      </c>
      <c r="F178" s="231">
        <v>28213500</v>
      </c>
      <c r="G178" s="231">
        <v>7955500</v>
      </c>
      <c r="H178" s="232">
        <v>53355</v>
      </c>
      <c r="I178" s="84">
        <v>0</v>
      </c>
      <c r="J178" s="25"/>
      <c r="K178" s="70"/>
      <c r="L178" s="70"/>
      <c r="M178" s="70"/>
      <c r="N178" s="70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  <c r="CM178" s="71"/>
      <c r="CN178" s="71"/>
      <c r="CO178" s="71"/>
      <c r="CP178" s="71"/>
      <c r="CQ178" s="71"/>
      <c r="CR178" s="71"/>
      <c r="CS178" s="71"/>
      <c r="CT178" s="71"/>
      <c r="CU178" s="71"/>
      <c r="CV178" s="71"/>
      <c r="CW178" s="71"/>
      <c r="CX178" s="71"/>
      <c r="CY178" s="71"/>
      <c r="CZ178" s="71"/>
      <c r="DA178" s="71"/>
      <c r="DB178" s="71"/>
      <c r="DC178" s="71"/>
      <c r="DD178" s="71"/>
      <c r="DE178" s="71"/>
      <c r="DF178" s="71"/>
      <c r="DG178" s="71"/>
      <c r="DH178" s="71"/>
      <c r="DI178" s="71"/>
      <c r="DJ178" s="71"/>
      <c r="DK178" s="71"/>
      <c r="DL178" s="71"/>
      <c r="DM178" s="71"/>
      <c r="DN178" s="71"/>
      <c r="DO178" s="71"/>
      <c r="DP178" s="71"/>
      <c r="DQ178" s="71"/>
      <c r="DR178" s="71"/>
      <c r="DS178" s="71"/>
      <c r="DT178" s="71"/>
      <c r="DU178" s="71"/>
      <c r="DV178" s="71"/>
      <c r="DW178" s="71"/>
      <c r="DX178" s="71"/>
      <c r="DY178" s="71"/>
      <c r="DZ178" s="71"/>
    </row>
    <row r="179" spans="1:129" s="16" customFormat="1" ht="11.25">
      <c r="A179" s="65"/>
      <c r="B179" s="66">
        <v>64</v>
      </c>
      <c r="C179" s="65" t="s">
        <v>139</v>
      </c>
      <c r="D179" s="67"/>
      <c r="E179" s="91">
        <f>E180+E184</f>
        <v>704183</v>
      </c>
      <c r="F179" s="91">
        <f>F180+F184</f>
        <v>2250000</v>
      </c>
      <c r="G179" s="91">
        <f>G180+G184</f>
        <v>2250000</v>
      </c>
      <c r="H179" s="91">
        <f>H180+H184</f>
        <v>1324042</v>
      </c>
      <c r="I179" s="219">
        <f>H179*100/E179</f>
        <v>188.02527183984844</v>
      </c>
      <c r="J179" s="219">
        <f>H179*100/F179</f>
        <v>58.84631111111111</v>
      </c>
      <c r="K179" s="70"/>
      <c r="L179" s="70"/>
      <c r="M179" s="70"/>
      <c r="N179" s="70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71"/>
      <c r="CP179" s="71"/>
      <c r="CQ179" s="71"/>
      <c r="CR179" s="71"/>
      <c r="CS179" s="71"/>
      <c r="CT179" s="71"/>
      <c r="CU179" s="71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1"/>
      <c r="DL179" s="71"/>
      <c r="DM179" s="71"/>
      <c r="DN179" s="71"/>
      <c r="DO179" s="71"/>
      <c r="DP179" s="71"/>
      <c r="DQ179" s="71"/>
      <c r="DR179" s="71"/>
      <c r="DS179" s="71"/>
      <c r="DT179" s="71"/>
      <c r="DU179" s="71"/>
      <c r="DV179" s="71"/>
      <c r="DW179" s="71"/>
      <c r="DX179" s="71"/>
      <c r="DY179" s="71"/>
    </row>
    <row r="180" spans="1:129" s="16" customFormat="1" ht="11.25">
      <c r="A180" s="65"/>
      <c r="B180" s="72">
        <v>641</v>
      </c>
      <c r="C180" s="65" t="s">
        <v>140</v>
      </c>
      <c r="D180" s="67"/>
      <c r="E180" s="81">
        <f>SUM(E181:E183)</f>
        <v>0</v>
      </c>
      <c r="F180" s="81">
        <f>SUM(F181:F183)</f>
        <v>10000</v>
      </c>
      <c r="G180" s="81">
        <f>SUM(G181:G183)</f>
        <v>10000</v>
      </c>
      <c r="H180" s="81">
        <f>SUM(H181:H183)</f>
        <v>0</v>
      </c>
      <c r="I180" s="81">
        <v>0</v>
      </c>
      <c r="J180" s="81"/>
      <c r="K180" s="70"/>
      <c r="L180" s="70"/>
      <c r="M180" s="70"/>
      <c r="N180" s="70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1"/>
      <c r="CP180" s="71"/>
      <c r="CQ180" s="71"/>
      <c r="CR180" s="71"/>
      <c r="CS180" s="71"/>
      <c r="CT180" s="71"/>
      <c r="CU180" s="71"/>
      <c r="CV180" s="71"/>
      <c r="CW180" s="71"/>
      <c r="CX180" s="71"/>
      <c r="CY180" s="71"/>
      <c r="CZ180" s="71"/>
      <c r="DA180" s="71"/>
      <c r="DB180" s="71"/>
      <c r="DC180" s="71"/>
      <c r="DD180" s="71"/>
      <c r="DE180" s="71"/>
      <c r="DF180" s="71"/>
      <c r="DG180" s="71"/>
      <c r="DH180" s="71"/>
      <c r="DI180" s="71"/>
      <c r="DJ180" s="71"/>
      <c r="DK180" s="71"/>
      <c r="DL180" s="71"/>
      <c r="DM180" s="71"/>
      <c r="DN180" s="71"/>
      <c r="DO180" s="71"/>
      <c r="DP180" s="71"/>
      <c r="DQ180" s="71"/>
      <c r="DR180" s="71"/>
      <c r="DS180" s="71"/>
      <c r="DT180" s="71"/>
      <c r="DU180" s="71"/>
      <c r="DV180" s="71"/>
      <c r="DW180" s="71"/>
      <c r="DX180" s="71"/>
      <c r="DY180" s="71"/>
    </row>
    <row r="181" spans="1:129" s="16" customFormat="1" ht="12" thickBot="1">
      <c r="A181" s="70"/>
      <c r="B181" s="70">
        <v>6411</v>
      </c>
      <c r="C181" s="70" t="s">
        <v>141</v>
      </c>
      <c r="D181" s="77"/>
      <c r="E181" s="232">
        <v>0</v>
      </c>
      <c r="F181" s="231">
        <v>1000</v>
      </c>
      <c r="G181" s="231">
        <v>1000</v>
      </c>
      <c r="H181" s="232">
        <v>0</v>
      </c>
      <c r="I181" s="84">
        <v>0</v>
      </c>
      <c r="J181" s="25"/>
      <c r="K181" s="70"/>
      <c r="L181" s="70"/>
      <c r="M181" s="70"/>
      <c r="N181" s="70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/>
      <c r="CP181" s="71"/>
      <c r="CQ181" s="71"/>
      <c r="CR181" s="71"/>
      <c r="CS181" s="71"/>
      <c r="CT181" s="71"/>
      <c r="CU181" s="7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71"/>
      <c r="DJ181" s="71"/>
      <c r="DK181" s="71"/>
      <c r="DL181" s="71"/>
      <c r="DM181" s="71"/>
      <c r="DN181" s="71"/>
      <c r="DO181" s="71"/>
      <c r="DP181" s="71"/>
      <c r="DQ181" s="71"/>
      <c r="DR181" s="71"/>
      <c r="DS181" s="71"/>
      <c r="DT181" s="71"/>
      <c r="DU181" s="71"/>
      <c r="DV181" s="71"/>
      <c r="DW181" s="71"/>
      <c r="DX181" s="71"/>
      <c r="DY181" s="71"/>
    </row>
    <row r="182" spans="1:129" s="89" customFormat="1" ht="12" thickBot="1">
      <c r="A182" s="70"/>
      <c r="B182" s="70">
        <v>6413</v>
      </c>
      <c r="C182" s="70" t="s">
        <v>142</v>
      </c>
      <c r="D182" s="77"/>
      <c r="E182" s="232">
        <v>0</v>
      </c>
      <c r="F182" s="231">
        <v>5000</v>
      </c>
      <c r="G182" s="231">
        <v>5000</v>
      </c>
      <c r="H182" s="232">
        <v>0</v>
      </c>
      <c r="I182" s="84">
        <v>0</v>
      </c>
      <c r="J182" s="25"/>
      <c r="K182" s="70"/>
      <c r="L182" s="70"/>
      <c r="M182" s="70"/>
      <c r="N182" s="70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1"/>
      <c r="CP182" s="71"/>
      <c r="CQ182" s="71"/>
      <c r="CR182" s="71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1"/>
      <c r="DL182" s="71"/>
      <c r="DM182" s="71"/>
      <c r="DN182" s="71"/>
      <c r="DO182" s="71"/>
      <c r="DP182" s="71"/>
      <c r="DQ182" s="71"/>
      <c r="DR182" s="71"/>
      <c r="DS182" s="71"/>
      <c r="DT182" s="71"/>
      <c r="DU182" s="71"/>
      <c r="DV182" s="71"/>
      <c r="DW182" s="71"/>
      <c r="DX182" s="71"/>
      <c r="DY182" s="71"/>
    </row>
    <row r="183" spans="1:129" s="89" customFormat="1" ht="12" thickBot="1">
      <c r="A183" s="70"/>
      <c r="B183" s="70">
        <v>6414</v>
      </c>
      <c r="C183" s="70" t="s">
        <v>143</v>
      </c>
      <c r="D183" s="77"/>
      <c r="E183" s="232">
        <v>0</v>
      </c>
      <c r="F183" s="231">
        <v>4000</v>
      </c>
      <c r="G183" s="231">
        <v>4000</v>
      </c>
      <c r="H183" s="232">
        <v>0</v>
      </c>
      <c r="I183" s="84">
        <v>0</v>
      </c>
      <c r="J183" s="25"/>
      <c r="K183" s="70"/>
      <c r="L183" s="70"/>
      <c r="M183" s="70"/>
      <c r="N183" s="70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  <c r="BZ183" s="71"/>
      <c r="CA183" s="71"/>
      <c r="CB183" s="71"/>
      <c r="CC183" s="71"/>
      <c r="CD183" s="71"/>
      <c r="CE183" s="71"/>
      <c r="CF183" s="71"/>
      <c r="CG183" s="71"/>
      <c r="CH183" s="71"/>
      <c r="CI183" s="71"/>
      <c r="CJ183" s="71"/>
      <c r="CK183" s="71"/>
      <c r="CL183" s="71"/>
      <c r="CM183" s="71"/>
      <c r="CN183" s="71"/>
      <c r="CO183" s="71"/>
      <c r="CP183" s="71"/>
      <c r="CQ183" s="71"/>
      <c r="CR183" s="71"/>
      <c r="CS183" s="71"/>
      <c r="CT183" s="71"/>
      <c r="CU183" s="71"/>
      <c r="CV183" s="71"/>
      <c r="CW183" s="71"/>
      <c r="CX183" s="71"/>
      <c r="CY183" s="71"/>
      <c r="CZ183" s="71"/>
      <c r="DA183" s="71"/>
      <c r="DB183" s="71"/>
      <c r="DC183" s="71"/>
      <c r="DD183" s="71"/>
      <c r="DE183" s="71"/>
      <c r="DF183" s="71"/>
      <c r="DG183" s="71"/>
      <c r="DH183" s="71"/>
      <c r="DI183" s="71"/>
      <c r="DJ183" s="71"/>
      <c r="DK183" s="71"/>
      <c r="DL183" s="71"/>
      <c r="DM183" s="71"/>
      <c r="DN183" s="71"/>
      <c r="DO183" s="71"/>
      <c r="DP183" s="71"/>
      <c r="DQ183" s="71"/>
      <c r="DR183" s="71"/>
      <c r="DS183" s="71"/>
      <c r="DT183" s="71"/>
      <c r="DU183" s="71"/>
      <c r="DV183" s="71"/>
      <c r="DW183" s="71"/>
      <c r="DX183" s="71"/>
      <c r="DY183" s="71"/>
    </row>
    <row r="184" spans="1:129" s="89" customFormat="1" ht="12" thickBot="1">
      <c r="A184" s="65"/>
      <c r="B184" s="72">
        <v>642</v>
      </c>
      <c r="C184" s="65" t="s">
        <v>144</v>
      </c>
      <c r="D184" s="67"/>
      <c r="E184" s="81">
        <f>SUM(E185:E188)</f>
        <v>704183</v>
      </c>
      <c r="F184" s="81">
        <f>SUM(F185:F188)</f>
        <v>2240000</v>
      </c>
      <c r="G184" s="81">
        <f>SUM(G185:G188)</f>
        <v>2240000</v>
      </c>
      <c r="H184" s="81">
        <f>SUM(H185:H188)</f>
        <v>1324042</v>
      </c>
      <c r="I184" s="219">
        <f>H184*100/E184</f>
        <v>188.02527183984844</v>
      </c>
      <c r="J184" s="219">
        <f>H184*100/F184</f>
        <v>59.10901785714286</v>
      </c>
      <c r="K184" s="70"/>
      <c r="L184" s="70"/>
      <c r="M184" s="70"/>
      <c r="N184" s="70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  <c r="BZ184" s="71"/>
      <c r="CA184" s="71"/>
      <c r="CB184" s="71"/>
      <c r="CC184" s="71"/>
      <c r="CD184" s="71"/>
      <c r="CE184" s="71"/>
      <c r="CF184" s="71"/>
      <c r="CG184" s="71"/>
      <c r="CH184" s="71"/>
      <c r="CI184" s="71"/>
      <c r="CJ184" s="71"/>
      <c r="CK184" s="71"/>
      <c r="CL184" s="71"/>
      <c r="CM184" s="71"/>
      <c r="CN184" s="71"/>
      <c r="CO184" s="71"/>
      <c r="CP184" s="71"/>
      <c r="CQ184" s="71"/>
      <c r="CR184" s="71"/>
      <c r="CS184" s="71"/>
      <c r="CT184" s="71"/>
      <c r="CU184" s="71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1"/>
      <c r="DL184" s="71"/>
      <c r="DM184" s="71"/>
      <c r="DN184" s="71"/>
      <c r="DO184" s="71"/>
      <c r="DP184" s="71"/>
      <c r="DQ184" s="71"/>
      <c r="DR184" s="71"/>
      <c r="DS184" s="71"/>
      <c r="DT184" s="71"/>
      <c r="DU184" s="71"/>
      <c r="DV184" s="71"/>
      <c r="DW184" s="71"/>
      <c r="DX184" s="71"/>
      <c r="DY184" s="71"/>
    </row>
    <row r="185" spans="1:129" s="90" customFormat="1" ht="11.25">
      <c r="A185" s="70"/>
      <c r="B185" s="70">
        <v>6421</v>
      </c>
      <c r="C185" s="70" t="s">
        <v>145</v>
      </c>
      <c r="D185" s="77"/>
      <c r="E185" s="232">
        <v>0</v>
      </c>
      <c r="F185" s="231">
        <v>30000</v>
      </c>
      <c r="G185" s="231">
        <v>30000</v>
      </c>
      <c r="H185" s="232">
        <v>338926</v>
      </c>
      <c r="I185" s="84">
        <v>0</v>
      </c>
      <c r="J185" s="25"/>
      <c r="K185" s="70"/>
      <c r="L185" s="70"/>
      <c r="M185" s="70"/>
      <c r="N185" s="70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71"/>
      <c r="CB185" s="71"/>
      <c r="CC185" s="71"/>
      <c r="CD185" s="71"/>
      <c r="CE185" s="71"/>
      <c r="CF185" s="71"/>
      <c r="CG185" s="71"/>
      <c r="CH185" s="71"/>
      <c r="CI185" s="71"/>
      <c r="CJ185" s="71"/>
      <c r="CK185" s="71"/>
      <c r="CL185" s="71"/>
      <c r="CM185" s="71"/>
      <c r="CN185" s="71"/>
      <c r="CO185" s="71"/>
      <c r="CP185" s="71"/>
      <c r="CQ185" s="71"/>
      <c r="CR185" s="71"/>
      <c r="CS185" s="71"/>
      <c r="CT185" s="71"/>
      <c r="CU185" s="71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71"/>
      <c r="DJ185" s="71"/>
      <c r="DK185" s="71"/>
      <c r="DL185" s="71"/>
      <c r="DM185" s="71"/>
      <c r="DN185" s="71"/>
      <c r="DO185" s="71"/>
      <c r="DP185" s="71"/>
      <c r="DQ185" s="71"/>
      <c r="DR185" s="71"/>
      <c r="DS185" s="71"/>
      <c r="DT185" s="71"/>
      <c r="DU185" s="71"/>
      <c r="DV185" s="71"/>
      <c r="DW185" s="71"/>
      <c r="DX185" s="71"/>
      <c r="DY185" s="71"/>
    </row>
    <row r="186" spans="1:129" s="16" customFormat="1" ht="12" thickBot="1">
      <c r="A186" s="70"/>
      <c r="B186" s="70">
        <v>6422</v>
      </c>
      <c r="C186" s="70" t="s">
        <v>146</v>
      </c>
      <c r="D186" s="77"/>
      <c r="E186" s="236">
        <v>24565</v>
      </c>
      <c r="F186" s="231">
        <v>200000</v>
      </c>
      <c r="G186" s="231">
        <v>200000</v>
      </c>
      <c r="H186" s="236">
        <v>42898</v>
      </c>
      <c r="I186" s="70">
        <v>82.8</v>
      </c>
      <c r="J186" s="26">
        <v>12.28</v>
      </c>
      <c r="K186" s="70"/>
      <c r="L186" s="70"/>
      <c r="M186" s="70"/>
      <c r="N186" s="70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  <c r="BI186" s="71"/>
      <c r="BJ186" s="71"/>
      <c r="BK186" s="71"/>
      <c r="BL186" s="71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  <c r="BZ186" s="71"/>
      <c r="CA186" s="71"/>
      <c r="CB186" s="71"/>
      <c r="CC186" s="71"/>
      <c r="CD186" s="71"/>
      <c r="CE186" s="71"/>
      <c r="CF186" s="71"/>
      <c r="CG186" s="71"/>
      <c r="CH186" s="71"/>
      <c r="CI186" s="71"/>
      <c r="CJ186" s="71"/>
      <c r="CK186" s="71"/>
      <c r="CL186" s="71"/>
      <c r="CM186" s="71"/>
      <c r="CN186" s="71"/>
      <c r="CO186" s="71"/>
      <c r="CP186" s="71"/>
      <c r="CQ186" s="71"/>
      <c r="CR186" s="71"/>
      <c r="CS186" s="71"/>
      <c r="CT186" s="71"/>
      <c r="CU186" s="71"/>
      <c r="CV186" s="71"/>
      <c r="CW186" s="71"/>
      <c r="CX186" s="71"/>
      <c r="CY186" s="71"/>
      <c r="CZ186" s="71"/>
      <c r="DA186" s="71"/>
      <c r="DB186" s="71"/>
      <c r="DC186" s="71"/>
      <c r="DD186" s="71"/>
      <c r="DE186" s="71"/>
      <c r="DF186" s="71"/>
      <c r="DG186" s="71"/>
      <c r="DH186" s="71"/>
      <c r="DI186" s="71"/>
      <c r="DJ186" s="71"/>
      <c r="DK186" s="71"/>
      <c r="DL186" s="71"/>
      <c r="DM186" s="71"/>
      <c r="DN186" s="71"/>
      <c r="DO186" s="71"/>
      <c r="DP186" s="71"/>
      <c r="DQ186" s="71"/>
      <c r="DR186" s="71"/>
      <c r="DS186" s="71"/>
      <c r="DT186" s="71"/>
      <c r="DU186" s="71"/>
      <c r="DV186" s="71"/>
      <c r="DW186" s="71"/>
      <c r="DX186" s="71"/>
      <c r="DY186" s="71"/>
    </row>
    <row r="187" spans="1:129" s="89" customFormat="1" ht="12" thickBot="1">
      <c r="A187" s="70"/>
      <c r="B187" s="70">
        <v>6423</v>
      </c>
      <c r="C187" s="70" t="s">
        <v>147</v>
      </c>
      <c r="D187" s="77"/>
      <c r="E187" s="236">
        <v>679618</v>
      </c>
      <c r="F187" s="231">
        <v>2000000</v>
      </c>
      <c r="G187" s="231">
        <v>2000000</v>
      </c>
      <c r="H187" s="236">
        <v>942218</v>
      </c>
      <c r="I187" s="84">
        <v>92.5</v>
      </c>
      <c r="J187" s="26">
        <v>33.98</v>
      </c>
      <c r="K187" s="70"/>
      <c r="L187" s="70"/>
      <c r="M187" s="70"/>
      <c r="N187" s="70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  <c r="CE187" s="71"/>
      <c r="CF187" s="71"/>
      <c r="CG187" s="71"/>
      <c r="CH187" s="71"/>
      <c r="CI187" s="71"/>
      <c r="CJ187" s="71"/>
      <c r="CK187" s="71"/>
      <c r="CL187" s="71"/>
      <c r="CM187" s="71"/>
      <c r="CN187" s="71"/>
      <c r="CO187" s="71"/>
      <c r="CP187" s="71"/>
      <c r="CQ187" s="71"/>
      <c r="CR187" s="71"/>
      <c r="CS187" s="71"/>
      <c r="CT187" s="71"/>
      <c r="CU187" s="71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1"/>
      <c r="DL187" s="71"/>
      <c r="DM187" s="71"/>
      <c r="DN187" s="71"/>
      <c r="DO187" s="71"/>
      <c r="DP187" s="71"/>
      <c r="DQ187" s="71"/>
      <c r="DR187" s="71"/>
      <c r="DS187" s="71"/>
      <c r="DT187" s="71"/>
      <c r="DU187" s="71"/>
      <c r="DV187" s="71"/>
      <c r="DW187" s="71"/>
      <c r="DX187" s="71"/>
      <c r="DY187" s="71"/>
    </row>
    <row r="188" spans="1:129" s="90" customFormat="1" ht="11.25">
      <c r="A188" s="70"/>
      <c r="B188" s="70">
        <v>6423</v>
      </c>
      <c r="C188" s="70" t="s">
        <v>148</v>
      </c>
      <c r="D188" s="77"/>
      <c r="E188" s="232">
        <v>0</v>
      </c>
      <c r="F188" s="231">
        <v>10000</v>
      </c>
      <c r="G188" s="231">
        <v>10000</v>
      </c>
      <c r="H188" s="232">
        <v>0</v>
      </c>
      <c r="I188" s="84">
        <v>0</v>
      </c>
      <c r="J188" s="25"/>
      <c r="K188" s="70"/>
      <c r="L188" s="70"/>
      <c r="M188" s="70"/>
      <c r="N188" s="70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  <c r="BM188" s="71"/>
      <c r="BN188" s="71"/>
      <c r="BO188" s="71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/>
      <c r="BZ188" s="71"/>
      <c r="CA188" s="71"/>
      <c r="CB188" s="71"/>
      <c r="CC188" s="71"/>
      <c r="CD188" s="71"/>
      <c r="CE188" s="71"/>
      <c r="CF188" s="71"/>
      <c r="CG188" s="71"/>
      <c r="CH188" s="71"/>
      <c r="CI188" s="71"/>
      <c r="CJ188" s="71"/>
      <c r="CK188" s="71"/>
      <c r="CL188" s="71"/>
      <c r="CM188" s="71"/>
      <c r="CN188" s="71"/>
      <c r="CO188" s="71"/>
      <c r="CP188" s="71"/>
      <c r="CQ188" s="71"/>
      <c r="CR188" s="71"/>
      <c r="CS188" s="71"/>
      <c r="CT188" s="71"/>
      <c r="CU188" s="71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71"/>
      <c r="DJ188" s="71"/>
      <c r="DK188" s="71"/>
      <c r="DL188" s="71"/>
      <c r="DM188" s="71"/>
      <c r="DN188" s="71"/>
      <c r="DO188" s="71"/>
      <c r="DP188" s="71"/>
      <c r="DQ188" s="71"/>
      <c r="DR188" s="71"/>
      <c r="DS188" s="71"/>
      <c r="DT188" s="71"/>
      <c r="DU188" s="71"/>
      <c r="DV188" s="71"/>
      <c r="DW188" s="71"/>
      <c r="DX188" s="71"/>
      <c r="DY188" s="71"/>
    </row>
    <row r="189" spans="1:129" s="16" customFormat="1" ht="11.25">
      <c r="A189" s="65"/>
      <c r="B189" s="66">
        <v>65</v>
      </c>
      <c r="C189" s="65" t="s">
        <v>149</v>
      </c>
      <c r="D189" s="67"/>
      <c r="E189" s="81">
        <f>E190+E194</f>
        <v>293954</v>
      </c>
      <c r="F189" s="81">
        <f>F190+F194</f>
        <v>1190000</v>
      </c>
      <c r="G189" s="81">
        <f>G190+G194</f>
        <v>1190000</v>
      </c>
      <c r="H189" s="81">
        <f>H190+H194</f>
        <v>493647</v>
      </c>
      <c r="I189" s="81">
        <v>0</v>
      </c>
      <c r="J189" s="219">
        <f>H189*100/F189</f>
        <v>41.48294117647059</v>
      </c>
      <c r="K189" s="70"/>
      <c r="L189" s="70"/>
      <c r="M189" s="70"/>
      <c r="N189" s="70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  <c r="CE189" s="71"/>
      <c r="CF189" s="71"/>
      <c r="CG189" s="71"/>
      <c r="CH189" s="71"/>
      <c r="CI189" s="71"/>
      <c r="CJ189" s="71"/>
      <c r="CK189" s="71"/>
      <c r="CL189" s="71"/>
      <c r="CM189" s="71"/>
      <c r="CN189" s="71"/>
      <c r="CO189" s="71"/>
      <c r="CP189" s="71"/>
      <c r="CQ189" s="71"/>
      <c r="CR189" s="71"/>
      <c r="CS189" s="71"/>
      <c r="CT189" s="71"/>
      <c r="CU189" s="71"/>
      <c r="CV189" s="71"/>
      <c r="CW189" s="71"/>
      <c r="CX189" s="71"/>
      <c r="CY189" s="71"/>
      <c r="CZ189" s="71"/>
      <c r="DA189" s="71"/>
      <c r="DB189" s="71"/>
      <c r="DC189" s="71"/>
      <c r="DD189" s="71"/>
      <c r="DE189" s="71"/>
      <c r="DF189" s="71"/>
      <c r="DG189" s="71"/>
      <c r="DH189" s="71"/>
      <c r="DI189" s="71"/>
      <c r="DJ189" s="71"/>
      <c r="DK189" s="71"/>
      <c r="DL189" s="71"/>
      <c r="DM189" s="71"/>
      <c r="DN189" s="71"/>
      <c r="DO189" s="71"/>
      <c r="DP189" s="71"/>
      <c r="DQ189" s="71"/>
      <c r="DR189" s="71"/>
      <c r="DS189" s="71"/>
      <c r="DT189" s="71"/>
      <c r="DU189" s="71"/>
      <c r="DV189" s="71"/>
      <c r="DW189" s="71"/>
      <c r="DX189" s="71"/>
      <c r="DY189" s="71"/>
    </row>
    <row r="190" spans="1:129" s="15" customFormat="1" ht="11.25">
      <c r="A190" s="65"/>
      <c r="B190" s="72">
        <v>651</v>
      </c>
      <c r="C190" s="65" t="s">
        <v>150</v>
      </c>
      <c r="D190" s="67"/>
      <c r="E190" s="81">
        <f>SUM(E191:E193)</f>
        <v>0</v>
      </c>
      <c r="F190" s="81">
        <f>SUM(F191:F193)</f>
        <v>10000</v>
      </c>
      <c r="G190" s="81">
        <f>SUM(G191:G193)</f>
        <v>10000</v>
      </c>
      <c r="H190" s="81">
        <f>SUM(H191:H193)</f>
        <v>379</v>
      </c>
      <c r="I190" s="81">
        <v>0</v>
      </c>
      <c r="J190" s="219">
        <f>H190*100/F190</f>
        <v>3.79</v>
      </c>
      <c r="K190" s="70"/>
      <c r="L190" s="70"/>
      <c r="M190" s="70"/>
      <c r="N190" s="70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  <c r="DK190" s="85"/>
      <c r="DL190" s="85"/>
      <c r="DM190" s="85"/>
      <c r="DN190" s="85"/>
      <c r="DO190" s="85"/>
      <c r="DP190" s="85"/>
      <c r="DQ190" s="85"/>
      <c r="DR190" s="85"/>
      <c r="DS190" s="85"/>
      <c r="DT190" s="85"/>
      <c r="DU190" s="85"/>
      <c r="DV190" s="85"/>
      <c r="DW190" s="85"/>
      <c r="DX190" s="85"/>
      <c r="DY190" s="85"/>
    </row>
    <row r="191" spans="1:129" s="15" customFormat="1" ht="11.25">
      <c r="A191" s="70"/>
      <c r="B191" s="70">
        <v>6512</v>
      </c>
      <c r="C191" s="70" t="s">
        <v>151</v>
      </c>
      <c r="D191" s="77"/>
      <c r="E191" s="232">
        <v>0</v>
      </c>
      <c r="F191" s="231">
        <v>1000</v>
      </c>
      <c r="G191" s="231">
        <v>1000</v>
      </c>
      <c r="H191" s="232">
        <v>32</v>
      </c>
      <c r="I191" s="84">
        <v>0</v>
      </c>
      <c r="J191" s="25"/>
      <c r="K191" s="70"/>
      <c r="L191" s="70"/>
      <c r="M191" s="70"/>
      <c r="N191" s="70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  <c r="DK191" s="85"/>
      <c r="DL191" s="85"/>
      <c r="DM191" s="85"/>
      <c r="DN191" s="85"/>
      <c r="DO191" s="85"/>
      <c r="DP191" s="85"/>
      <c r="DQ191" s="85"/>
      <c r="DR191" s="85"/>
      <c r="DS191" s="85"/>
      <c r="DT191" s="85"/>
      <c r="DU191" s="85"/>
      <c r="DV191" s="85"/>
      <c r="DW191" s="85"/>
      <c r="DX191" s="85"/>
      <c r="DY191" s="85"/>
    </row>
    <row r="192" spans="1:129" s="15" customFormat="1" ht="11.25">
      <c r="A192" s="70"/>
      <c r="B192" s="70">
        <v>6513</v>
      </c>
      <c r="C192" s="70" t="s">
        <v>152</v>
      </c>
      <c r="D192" s="77"/>
      <c r="E192" s="232">
        <v>0</v>
      </c>
      <c r="F192" s="231">
        <v>6000</v>
      </c>
      <c r="G192" s="231">
        <v>6000</v>
      </c>
      <c r="H192" s="232">
        <v>0</v>
      </c>
      <c r="I192" s="84">
        <v>0</v>
      </c>
      <c r="J192" s="25"/>
      <c r="K192" s="70"/>
      <c r="L192" s="70"/>
      <c r="M192" s="70"/>
      <c r="N192" s="70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  <c r="DK192" s="85"/>
      <c r="DL192" s="85"/>
      <c r="DM192" s="85"/>
      <c r="DN192" s="85"/>
      <c r="DO192" s="85"/>
      <c r="DP192" s="85"/>
      <c r="DQ192" s="85"/>
      <c r="DR192" s="85"/>
      <c r="DS192" s="85"/>
      <c r="DT192" s="85"/>
      <c r="DU192" s="85"/>
      <c r="DV192" s="85"/>
      <c r="DW192" s="85"/>
      <c r="DX192" s="85"/>
      <c r="DY192" s="85"/>
    </row>
    <row r="193" spans="1:129" s="75" customFormat="1" ht="15.75" thickBot="1">
      <c r="A193" s="70"/>
      <c r="B193" s="70">
        <v>6514</v>
      </c>
      <c r="C193" s="70" t="s">
        <v>153</v>
      </c>
      <c r="D193" s="77"/>
      <c r="E193" s="232">
        <v>0</v>
      </c>
      <c r="F193" s="231">
        <v>3000</v>
      </c>
      <c r="G193" s="231">
        <v>3000</v>
      </c>
      <c r="H193" s="232">
        <v>347</v>
      </c>
      <c r="I193" s="84">
        <v>0</v>
      </c>
      <c r="J193" s="25"/>
      <c r="K193" s="70"/>
      <c r="L193" s="70"/>
      <c r="M193" s="70"/>
      <c r="N193" s="70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74"/>
      <c r="BZ193" s="74"/>
      <c r="CA193" s="74"/>
      <c r="CB193" s="74"/>
      <c r="CC193" s="74"/>
      <c r="CD193" s="74"/>
      <c r="CE193" s="74"/>
      <c r="CF193" s="74"/>
      <c r="CG193" s="74"/>
      <c r="CH193" s="74"/>
      <c r="CI193" s="74"/>
      <c r="CJ193" s="74"/>
      <c r="CK193" s="74"/>
      <c r="CL193" s="74"/>
      <c r="CM193" s="74"/>
      <c r="CN193" s="74"/>
      <c r="CO193" s="74"/>
      <c r="CP193" s="74"/>
      <c r="CQ193" s="74"/>
      <c r="CR193" s="74"/>
      <c r="CS193" s="74"/>
      <c r="CT193" s="74"/>
      <c r="CU193" s="74"/>
      <c r="CV193" s="74"/>
      <c r="CW193" s="74"/>
      <c r="CX193" s="74"/>
      <c r="CY193" s="74"/>
      <c r="CZ193" s="74"/>
      <c r="DA193" s="74"/>
      <c r="DB193" s="74"/>
      <c r="DC193" s="74"/>
      <c r="DD193" s="74"/>
      <c r="DE193" s="74"/>
      <c r="DF193" s="74"/>
      <c r="DG193" s="74"/>
      <c r="DH193" s="74"/>
      <c r="DI193" s="74"/>
      <c r="DJ193" s="74"/>
      <c r="DK193" s="74"/>
      <c r="DL193" s="74"/>
      <c r="DM193" s="74"/>
      <c r="DN193" s="74"/>
      <c r="DO193" s="74"/>
      <c r="DP193" s="74"/>
      <c r="DQ193" s="74"/>
      <c r="DR193" s="74"/>
      <c r="DS193" s="74"/>
      <c r="DT193" s="74"/>
      <c r="DU193" s="74"/>
      <c r="DV193" s="74"/>
      <c r="DW193" s="74"/>
      <c r="DX193" s="74"/>
      <c r="DY193" s="74"/>
    </row>
    <row r="194" spans="1:129" s="80" customFormat="1" ht="15.75" thickBot="1">
      <c r="A194" s="65"/>
      <c r="B194" s="72">
        <v>652</v>
      </c>
      <c r="C194" s="65" t="s">
        <v>154</v>
      </c>
      <c r="D194" s="67"/>
      <c r="E194" s="91">
        <f>SUM(E195:E201)</f>
        <v>293954</v>
      </c>
      <c r="F194" s="91">
        <f>SUM(F195:F201)</f>
        <v>1180000</v>
      </c>
      <c r="G194" s="91">
        <f>SUM(G195:G201)</f>
        <v>1180000</v>
      </c>
      <c r="H194" s="91">
        <f>SUM(H195:H201)</f>
        <v>493268</v>
      </c>
      <c r="I194" s="219">
        <f>H194*100/E194</f>
        <v>167.80448641624199</v>
      </c>
      <c r="J194" s="219">
        <f>H194*100/F194</f>
        <v>41.80237288135593</v>
      </c>
      <c r="K194" s="26"/>
      <c r="L194" s="70"/>
      <c r="M194" s="70"/>
      <c r="N194" s="70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</row>
    <row r="195" spans="1:129" s="83" customFormat="1" ht="12.75" thickBot="1">
      <c r="A195" s="70"/>
      <c r="B195" s="70">
        <v>6522</v>
      </c>
      <c r="C195" s="70" t="s">
        <v>155</v>
      </c>
      <c r="D195" s="77"/>
      <c r="E195" s="236">
        <v>8586</v>
      </c>
      <c r="F195" s="231">
        <v>10000</v>
      </c>
      <c r="G195" s="231">
        <v>10000</v>
      </c>
      <c r="H195" s="236">
        <v>18684</v>
      </c>
      <c r="I195" s="70">
        <v>96.7</v>
      </c>
      <c r="J195" s="26">
        <v>85.86</v>
      </c>
      <c r="K195" s="70"/>
      <c r="L195" s="70"/>
      <c r="M195" s="70"/>
      <c r="N195" s="70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8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8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8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82"/>
      <c r="DH195" s="82"/>
      <c r="DI195" s="82"/>
      <c r="DJ195" s="82"/>
      <c r="DK195" s="82"/>
      <c r="DL195" s="82"/>
      <c r="DM195" s="82"/>
      <c r="DN195" s="82"/>
      <c r="DO195" s="82"/>
      <c r="DP195" s="82"/>
      <c r="DQ195" s="82"/>
      <c r="DR195" s="82"/>
      <c r="DS195" s="82"/>
      <c r="DT195" s="82"/>
      <c r="DU195" s="82"/>
      <c r="DV195" s="82"/>
      <c r="DW195" s="82"/>
      <c r="DX195" s="82"/>
      <c r="DY195" s="82"/>
    </row>
    <row r="196" spans="1:129" s="114" customFormat="1" ht="12" thickBot="1">
      <c r="A196" s="70"/>
      <c r="B196" s="70">
        <v>6524</v>
      </c>
      <c r="C196" s="70" t="s">
        <v>156</v>
      </c>
      <c r="D196" s="77"/>
      <c r="E196" s="236">
        <v>16104</v>
      </c>
      <c r="F196" s="231">
        <v>30000</v>
      </c>
      <c r="G196" s="231">
        <v>30000</v>
      </c>
      <c r="H196" s="236">
        <v>58689</v>
      </c>
      <c r="I196" s="70">
        <v>334.4</v>
      </c>
      <c r="J196" s="26">
        <v>53.68</v>
      </c>
      <c r="K196" s="70"/>
      <c r="L196" s="70"/>
      <c r="M196" s="70"/>
      <c r="N196" s="70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  <c r="DK196" s="85"/>
      <c r="DL196" s="85"/>
      <c r="DM196" s="85"/>
      <c r="DN196" s="85"/>
      <c r="DO196" s="85"/>
      <c r="DP196" s="85"/>
      <c r="DQ196" s="85"/>
      <c r="DR196" s="85"/>
      <c r="DS196" s="85"/>
      <c r="DT196" s="85"/>
      <c r="DU196" s="85"/>
      <c r="DV196" s="85"/>
      <c r="DW196" s="85"/>
      <c r="DX196" s="85"/>
      <c r="DY196" s="85"/>
    </row>
    <row r="197" spans="1:129" s="16" customFormat="1" ht="11.25">
      <c r="A197" s="70"/>
      <c r="B197" s="70">
        <v>6526</v>
      </c>
      <c r="C197" s="70" t="s">
        <v>157</v>
      </c>
      <c r="D197" s="77"/>
      <c r="E197" s="236">
        <v>191963</v>
      </c>
      <c r="F197" s="231">
        <v>500000</v>
      </c>
      <c r="G197" s="231">
        <v>500000</v>
      </c>
      <c r="H197" s="236">
        <v>113874</v>
      </c>
      <c r="I197" s="70">
        <v>142.5</v>
      </c>
      <c r="J197" s="26">
        <v>38.39</v>
      </c>
      <c r="K197" s="70"/>
      <c r="L197" s="70"/>
      <c r="M197" s="70"/>
      <c r="N197" s="70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  <c r="CE197" s="71"/>
      <c r="CF197" s="71"/>
      <c r="CG197" s="71"/>
      <c r="CH197" s="71"/>
      <c r="CI197" s="71"/>
      <c r="CJ197" s="71"/>
      <c r="CK197" s="71"/>
      <c r="CL197" s="71"/>
      <c r="CM197" s="71"/>
      <c r="CN197" s="71"/>
      <c r="CO197" s="71"/>
      <c r="CP197" s="71"/>
      <c r="CQ197" s="71"/>
      <c r="CR197" s="71"/>
      <c r="CS197" s="71"/>
      <c r="CT197" s="71"/>
      <c r="CU197" s="71"/>
      <c r="CV197" s="71"/>
      <c r="CW197" s="71"/>
      <c r="CX197" s="71"/>
      <c r="CY197" s="71"/>
      <c r="CZ197" s="71"/>
      <c r="DA197" s="71"/>
      <c r="DB197" s="71"/>
      <c r="DC197" s="71"/>
      <c r="DD197" s="71"/>
      <c r="DE197" s="71"/>
      <c r="DF197" s="71"/>
      <c r="DG197" s="71"/>
      <c r="DH197" s="71"/>
      <c r="DI197" s="71"/>
      <c r="DJ197" s="71"/>
      <c r="DK197" s="71"/>
      <c r="DL197" s="71"/>
      <c r="DM197" s="71"/>
      <c r="DN197" s="71"/>
      <c r="DO197" s="71"/>
      <c r="DP197" s="71"/>
      <c r="DQ197" s="71"/>
      <c r="DR197" s="71"/>
      <c r="DS197" s="71"/>
      <c r="DT197" s="71"/>
      <c r="DU197" s="71"/>
      <c r="DV197" s="71"/>
      <c r="DW197" s="71"/>
      <c r="DX197" s="71"/>
      <c r="DY197" s="71"/>
    </row>
    <row r="198" spans="1:129" s="16" customFormat="1" ht="11.25">
      <c r="A198" s="70"/>
      <c r="B198" s="70">
        <v>6526</v>
      </c>
      <c r="C198" s="70" t="s">
        <v>158</v>
      </c>
      <c r="D198" s="77"/>
      <c r="E198" s="236">
        <v>0</v>
      </c>
      <c r="F198" s="231">
        <v>300000</v>
      </c>
      <c r="G198" s="231">
        <v>300000</v>
      </c>
      <c r="H198" s="232"/>
      <c r="I198" s="84">
        <v>0</v>
      </c>
      <c r="J198" s="26"/>
      <c r="K198" s="70"/>
      <c r="L198" s="70"/>
      <c r="M198" s="70"/>
      <c r="N198" s="70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</row>
    <row r="199" spans="1:129" s="16" customFormat="1" ht="11.25">
      <c r="A199" s="70"/>
      <c r="B199" s="70">
        <v>6531</v>
      </c>
      <c r="C199" s="70" t="s">
        <v>159</v>
      </c>
      <c r="D199" s="77"/>
      <c r="E199" s="236">
        <v>9892</v>
      </c>
      <c r="F199" s="231">
        <v>40000</v>
      </c>
      <c r="G199" s="231">
        <v>40000</v>
      </c>
      <c r="H199" s="236">
        <v>1752</v>
      </c>
      <c r="I199" s="70">
        <v>46.6</v>
      </c>
      <c r="J199" s="26">
        <v>24.73</v>
      </c>
      <c r="K199" s="70"/>
      <c r="L199" s="70"/>
      <c r="M199" s="70"/>
      <c r="N199" s="70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/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  <c r="BZ199" s="71"/>
      <c r="CA199" s="71"/>
      <c r="CB199" s="71"/>
      <c r="CC199" s="71"/>
      <c r="CD199" s="71"/>
      <c r="CE199" s="71"/>
      <c r="CF199" s="71"/>
      <c r="CG199" s="71"/>
      <c r="CH199" s="71"/>
      <c r="CI199" s="71"/>
      <c r="CJ199" s="71"/>
      <c r="CK199" s="71"/>
      <c r="CL199" s="71"/>
      <c r="CM199" s="71"/>
      <c r="CN199" s="71"/>
      <c r="CO199" s="71"/>
      <c r="CP199" s="71"/>
      <c r="CQ199" s="71"/>
      <c r="CR199" s="71"/>
      <c r="CS199" s="71"/>
      <c r="CT199" s="71"/>
      <c r="CU199" s="71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71"/>
      <c r="DJ199" s="71"/>
      <c r="DK199" s="71"/>
      <c r="DL199" s="71"/>
      <c r="DM199" s="71"/>
      <c r="DN199" s="71"/>
      <c r="DO199" s="71"/>
      <c r="DP199" s="71"/>
      <c r="DQ199" s="71"/>
      <c r="DR199" s="71"/>
      <c r="DS199" s="71"/>
      <c r="DT199" s="71"/>
      <c r="DU199" s="71"/>
      <c r="DV199" s="71"/>
      <c r="DW199" s="71"/>
      <c r="DX199" s="71"/>
      <c r="DY199" s="71"/>
    </row>
    <row r="200" spans="1:129" s="16" customFormat="1" ht="11.25">
      <c r="A200" s="70"/>
      <c r="B200" s="70">
        <v>6532</v>
      </c>
      <c r="C200" s="70" t="s">
        <v>160</v>
      </c>
      <c r="D200" s="77"/>
      <c r="E200" s="236">
        <v>67409</v>
      </c>
      <c r="F200" s="231">
        <v>300000</v>
      </c>
      <c r="G200" s="231">
        <v>300000</v>
      </c>
      <c r="H200" s="236">
        <v>300269</v>
      </c>
      <c r="I200" s="70">
        <v>146.3</v>
      </c>
      <c r="J200" s="26">
        <v>22.46</v>
      </c>
      <c r="K200" s="70"/>
      <c r="L200" s="70"/>
      <c r="M200" s="70"/>
      <c r="N200" s="70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71"/>
      <c r="BZ200" s="71"/>
      <c r="CA200" s="71"/>
      <c r="CB200" s="71"/>
      <c r="CC200" s="71"/>
      <c r="CD200" s="71"/>
      <c r="CE200" s="71"/>
      <c r="CF200" s="71"/>
      <c r="CG200" s="71"/>
      <c r="CH200" s="71"/>
      <c r="CI200" s="71"/>
      <c r="CJ200" s="71"/>
      <c r="CK200" s="71"/>
      <c r="CL200" s="71"/>
      <c r="CM200" s="71"/>
      <c r="CN200" s="71"/>
      <c r="CO200" s="71"/>
      <c r="CP200" s="71"/>
      <c r="CQ200" s="71"/>
      <c r="CR200" s="71"/>
      <c r="CS200" s="71"/>
      <c r="CT200" s="71"/>
      <c r="CU200" s="71"/>
      <c r="CV200" s="71"/>
      <c r="CW200" s="71"/>
      <c r="CX200" s="71"/>
      <c r="CY200" s="71"/>
      <c r="CZ200" s="71"/>
      <c r="DA200" s="71"/>
      <c r="DB200" s="71"/>
      <c r="DC200" s="71"/>
      <c r="DD200" s="71"/>
      <c r="DE200" s="71"/>
      <c r="DF200" s="71"/>
      <c r="DG200" s="71"/>
      <c r="DH200" s="71"/>
      <c r="DI200" s="71"/>
      <c r="DJ200" s="71"/>
      <c r="DK200" s="71"/>
      <c r="DL200" s="71"/>
      <c r="DM200" s="71"/>
      <c r="DN200" s="71"/>
      <c r="DO200" s="71"/>
      <c r="DP200" s="71"/>
      <c r="DQ200" s="71"/>
      <c r="DR200" s="71"/>
      <c r="DS200" s="71"/>
      <c r="DT200" s="71"/>
      <c r="DU200" s="71"/>
      <c r="DV200" s="71"/>
      <c r="DW200" s="71"/>
      <c r="DX200" s="71"/>
      <c r="DY200" s="71"/>
    </row>
    <row r="201" spans="1:129" s="16" customFormat="1" ht="12" thickBot="1">
      <c r="A201" s="70"/>
      <c r="B201" s="70"/>
      <c r="C201" s="70"/>
      <c r="D201" s="77"/>
      <c r="E201" s="236"/>
      <c r="F201" s="231">
        <v>0</v>
      </c>
      <c r="G201" s="231">
        <v>0</v>
      </c>
      <c r="H201" s="232">
        <v>0</v>
      </c>
      <c r="I201" s="84">
        <v>0</v>
      </c>
      <c r="J201" s="26"/>
      <c r="K201" s="70"/>
      <c r="L201" s="70"/>
      <c r="M201" s="70"/>
      <c r="N201" s="70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  <c r="CA201" s="71"/>
      <c r="CB201" s="71"/>
      <c r="CC201" s="71"/>
      <c r="CD201" s="71"/>
      <c r="CE201" s="71"/>
      <c r="CF201" s="71"/>
      <c r="CG201" s="71"/>
      <c r="CH201" s="71"/>
      <c r="CI201" s="71"/>
      <c r="CJ201" s="71"/>
      <c r="CK201" s="71"/>
      <c r="CL201" s="71"/>
      <c r="CM201" s="71"/>
      <c r="CN201" s="71"/>
      <c r="CO201" s="71"/>
      <c r="CP201" s="71"/>
      <c r="CQ201" s="71"/>
      <c r="CR201" s="71"/>
      <c r="CS201" s="71"/>
      <c r="CT201" s="71"/>
      <c r="CU201" s="71"/>
      <c r="CV201" s="71"/>
      <c r="CW201" s="71"/>
      <c r="CX201" s="71"/>
      <c r="CY201" s="71"/>
      <c r="CZ201" s="71"/>
      <c r="DA201" s="71"/>
      <c r="DB201" s="71"/>
      <c r="DC201" s="71"/>
      <c r="DD201" s="71"/>
      <c r="DE201" s="71"/>
      <c r="DF201" s="71"/>
      <c r="DG201" s="71"/>
      <c r="DH201" s="71"/>
      <c r="DI201" s="71"/>
      <c r="DJ201" s="71"/>
      <c r="DK201" s="71"/>
      <c r="DL201" s="71"/>
      <c r="DM201" s="71"/>
      <c r="DN201" s="71"/>
      <c r="DO201" s="71"/>
      <c r="DP201" s="71"/>
      <c r="DQ201" s="71"/>
      <c r="DR201" s="71"/>
      <c r="DS201" s="71"/>
      <c r="DT201" s="71"/>
      <c r="DU201" s="71"/>
      <c r="DV201" s="71"/>
      <c r="DW201" s="71"/>
      <c r="DX201" s="71"/>
      <c r="DY201" s="71"/>
    </row>
    <row r="202" spans="1:129" s="114" customFormat="1" ht="12" thickBot="1">
      <c r="A202" s="65"/>
      <c r="B202" s="66">
        <v>66</v>
      </c>
      <c r="C202" s="65" t="s">
        <v>161</v>
      </c>
      <c r="D202" s="67"/>
      <c r="E202" s="81">
        <f>E203+E205</f>
        <v>0</v>
      </c>
      <c r="F202" s="81">
        <f>F203+F205</f>
        <v>120000</v>
      </c>
      <c r="G202" s="81">
        <f>G203+G205</f>
        <v>120000</v>
      </c>
      <c r="H202" s="81">
        <f>H203+H205</f>
        <v>913336</v>
      </c>
      <c r="I202" s="81">
        <v>0</v>
      </c>
      <c r="J202" s="81"/>
      <c r="K202" s="26"/>
      <c r="L202" s="70"/>
      <c r="M202" s="70"/>
      <c r="N202" s="70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  <c r="DK202" s="85"/>
      <c r="DL202" s="85"/>
      <c r="DM202" s="85"/>
      <c r="DN202" s="85"/>
      <c r="DO202" s="85"/>
      <c r="DP202" s="85"/>
      <c r="DQ202" s="85"/>
      <c r="DR202" s="85"/>
      <c r="DS202" s="85"/>
      <c r="DT202" s="85"/>
      <c r="DU202" s="85"/>
      <c r="DV202" s="85"/>
      <c r="DW202" s="85"/>
      <c r="DX202" s="85"/>
      <c r="DY202" s="85"/>
    </row>
    <row r="203" spans="1:129" s="16" customFormat="1" ht="11.25">
      <c r="A203" s="65"/>
      <c r="B203" s="72">
        <v>661</v>
      </c>
      <c r="C203" s="65" t="s">
        <v>162</v>
      </c>
      <c r="D203" s="67"/>
      <c r="E203" s="81">
        <f>E204</f>
        <v>0</v>
      </c>
      <c r="F203" s="81">
        <f>F204</f>
        <v>100000</v>
      </c>
      <c r="G203" s="81">
        <f>G204</f>
        <v>100000</v>
      </c>
      <c r="H203" s="81">
        <f>H204</f>
        <v>0</v>
      </c>
      <c r="I203" s="81">
        <v>0</v>
      </c>
      <c r="J203" s="81"/>
      <c r="K203" s="26"/>
      <c r="L203" s="70"/>
      <c r="M203" s="70"/>
      <c r="N203" s="70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  <c r="BZ203" s="71"/>
      <c r="CA203" s="71"/>
      <c r="CB203" s="71"/>
      <c r="CC203" s="71"/>
      <c r="CD203" s="71"/>
      <c r="CE203" s="71"/>
      <c r="CF203" s="71"/>
      <c r="CG203" s="71"/>
      <c r="CH203" s="71"/>
      <c r="CI203" s="71"/>
      <c r="CJ203" s="71"/>
      <c r="CK203" s="71"/>
      <c r="CL203" s="71"/>
      <c r="CM203" s="71"/>
      <c r="CN203" s="71"/>
      <c r="CO203" s="71"/>
      <c r="CP203" s="71"/>
      <c r="CQ203" s="71"/>
      <c r="CR203" s="71"/>
      <c r="CS203" s="71"/>
      <c r="CT203" s="71"/>
      <c r="CU203" s="71"/>
      <c r="CV203" s="71"/>
      <c r="CW203" s="71"/>
      <c r="CX203" s="71"/>
      <c r="CY203" s="71"/>
      <c r="CZ203" s="71"/>
      <c r="DA203" s="71"/>
      <c r="DB203" s="71"/>
      <c r="DC203" s="71"/>
      <c r="DD203" s="71"/>
      <c r="DE203" s="71"/>
      <c r="DF203" s="71"/>
      <c r="DG203" s="71"/>
      <c r="DH203" s="71"/>
      <c r="DI203" s="71"/>
      <c r="DJ203" s="71"/>
      <c r="DK203" s="71"/>
      <c r="DL203" s="71"/>
      <c r="DM203" s="71"/>
      <c r="DN203" s="71"/>
      <c r="DO203" s="71"/>
      <c r="DP203" s="71"/>
      <c r="DQ203" s="71"/>
      <c r="DR203" s="71"/>
      <c r="DS203" s="71"/>
      <c r="DT203" s="71"/>
      <c r="DU203" s="71"/>
      <c r="DV203" s="71"/>
      <c r="DW203" s="71"/>
      <c r="DX203" s="71"/>
      <c r="DY203" s="71"/>
    </row>
    <row r="204" spans="1:129" s="16" customFormat="1" ht="11.25">
      <c r="A204" s="70"/>
      <c r="B204" s="70">
        <v>6614</v>
      </c>
      <c r="C204" s="70" t="s">
        <v>163</v>
      </c>
      <c r="D204" s="77"/>
      <c r="E204" s="232">
        <v>0</v>
      </c>
      <c r="F204" s="231">
        <v>100000</v>
      </c>
      <c r="G204" s="231">
        <v>100000</v>
      </c>
      <c r="H204" s="232">
        <v>0</v>
      </c>
      <c r="I204" s="84">
        <v>0</v>
      </c>
      <c r="J204" s="25"/>
      <c r="K204" s="70"/>
      <c r="L204" s="70"/>
      <c r="M204" s="70"/>
      <c r="N204" s="70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/>
      <c r="BZ204" s="71"/>
      <c r="CA204" s="71"/>
      <c r="CB204" s="71"/>
      <c r="CC204" s="71"/>
      <c r="CD204" s="71"/>
      <c r="CE204" s="71"/>
      <c r="CF204" s="71"/>
      <c r="CG204" s="71"/>
      <c r="CH204" s="71"/>
      <c r="CI204" s="71"/>
      <c r="CJ204" s="71"/>
      <c r="CK204" s="71"/>
      <c r="CL204" s="71"/>
      <c r="CM204" s="71"/>
      <c r="CN204" s="71"/>
      <c r="CO204" s="71"/>
      <c r="CP204" s="71"/>
      <c r="CQ204" s="71"/>
      <c r="CR204" s="71"/>
      <c r="CS204" s="71"/>
      <c r="CT204" s="71"/>
      <c r="CU204" s="71"/>
      <c r="CV204" s="71"/>
      <c r="CW204" s="71"/>
      <c r="CX204" s="71"/>
      <c r="CY204" s="71"/>
      <c r="CZ204" s="71"/>
      <c r="DA204" s="71"/>
      <c r="DB204" s="71"/>
      <c r="DC204" s="71"/>
      <c r="DD204" s="71"/>
      <c r="DE204" s="71"/>
      <c r="DF204" s="71"/>
      <c r="DG204" s="71"/>
      <c r="DH204" s="71"/>
      <c r="DI204" s="71"/>
      <c r="DJ204" s="71"/>
      <c r="DK204" s="71"/>
      <c r="DL204" s="71"/>
      <c r="DM204" s="71"/>
      <c r="DN204" s="71"/>
      <c r="DO204" s="71"/>
      <c r="DP204" s="71"/>
      <c r="DQ204" s="71"/>
      <c r="DR204" s="71"/>
      <c r="DS204" s="71"/>
      <c r="DT204" s="71"/>
      <c r="DU204" s="71"/>
      <c r="DV204" s="71"/>
      <c r="DW204" s="71"/>
      <c r="DX204" s="71"/>
      <c r="DY204" s="71"/>
    </row>
    <row r="205" spans="1:129" s="39" customFormat="1" ht="12" thickBot="1">
      <c r="A205" s="65"/>
      <c r="B205" s="72">
        <v>663</v>
      </c>
      <c r="C205" s="65" t="s">
        <v>164</v>
      </c>
      <c r="D205" s="67"/>
      <c r="E205" s="81">
        <f>E206</f>
        <v>0</v>
      </c>
      <c r="F205" s="81">
        <f>F206</f>
        <v>20000</v>
      </c>
      <c r="G205" s="81">
        <f>G206</f>
        <v>20000</v>
      </c>
      <c r="H205" s="81">
        <f>H206</f>
        <v>913336</v>
      </c>
      <c r="I205" s="81">
        <v>0</v>
      </c>
      <c r="J205" s="81"/>
      <c r="K205" s="26"/>
      <c r="L205" s="26"/>
      <c r="M205" s="26"/>
      <c r="N205" s="26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5"/>
      <c r="AJ205" s="115"/>
      <c r="AK205" s="115"/>
      <c r="AL205" s="115"/>
      <c r="AM205" s="115"/>
      <c r="AN205" s="115"/>
      <c r="AO205" s="115"/>
      <c r="AP205" s="115"/>
      <c r="AQ205" s="115"/>
      <c r="AR205" s="115"/>
      <c r="AS205" s="115"/>
      <c r="AT205" s="115"/>
      <c r="AU205" s="115"/>
      <c r="AV205" s="115"/>
      <c r="AW205" s="115"/>
      <c r="AX205" s="115"/>
      <c r="AY205" s="115"/>
      <c r="AZ205" s="115"/>
      <c r="BA205" s="115"/>
      <c r="BB205" s="115"/>
      <c r="BC205" s="115"/>
      <c r="BD205" s="115"/>
      <c r="BE205" s="115"/>
      <c r="BF205" s="115"/>
      <c r="BG205" s="115"/>
      <c r="BH205" s="115"/>
      <c r="BI205" s="115"/>
      <c r="BJ205" s="115"/>
      <c r="BK205" s="115"/>
      <c r="BL205" s="115"/>
      <c r="BM205" s="115"/>
      <c r="BN205" s="115"/>
      <c r="BO205" s="115"/>
      <c r="BP205" s="115"/>
      <c r="BQ205" s="115"/>
      <c r="BR205" s="115"/>
      <c r="BS205" s="115"/>
      <c r="BT205" s="115"/>
      <c r="BU205" s="115"/>
      <c r="BV205" s="115"/>
      <c r="BW205" s="115"/>
      <c r="BX205" s="115"/>
      <c r="BY205" s="115"/>
      <c r="BZ205" s="115"/>
      <c r="CA205" s="115"/>
      <c r="CB205" s="115"/>
      <c r="CC205" s="115"/>
      <c r="CD205" s="115"/>
      <c r="CE205" s="115"/>
      <c r="CF205" s="115"/>
      <c r="CG205" s="115"/>
      <c r="CH205" s="115"/>
      <c r="CI205" s="115"/>
      <c r="CJ205" s="115"/>
      <c r="CK205" s="115"/>
      <c r="CL205" s="115"/>
      <c r="CM205" s="115"/>
      <c r="CN205" s="115"/>
      <c r="CO205" s="115"/>
      <c r="CP205" s="115"/>
      <c r="CQ205" s="115"/>
      <c r="CR205" s="115"/>
      <c r="CS205" s="115"/>
      <c r="CT205" s="115"/>
      <c r="CU205" s="115"/>
      <c r="CV205" s="115"/>
      <c r="CW205" s="115"/>
      <c r="CX205" s="115"/>
      <c r="CY205" s="115"/>
      <c r="CZ205" s="115"/>
      <c r="DA205" s="115"/>
      <c r="DB205" s="115"/>
      <c r="DC205" s="115"/>
      <c r="DD205" s="115"/>
      <c r="DE205" s="115"/>
      <c r="DF205" s="115"/>
      <c r="DG205" s="115"/>
      <c r="DH205" s="115"/>
      <c r="DI205" s="115"/>
      <c r="DJ205" s="115"/>
      <c r="DK205" s="115"/>
      <c r="DL205" s="115"/>
      <c r="DM205" s="115"/>
      <c r="DN205" s="115"/>
      <c r="DO205" s="115"/>
      <c r="DP205" s="115"/>
      <c r="DQ205" s="115"/>
      <c r="DR205" s="115"/>
      <c r="DS205" s="115"/>
      <c r="DT205" s="115"/>
      <c r="DU205" s="115"/>
      <c r="DV205" s="115"/>
      <c r="DW205" s="115"/>
      <c r="DX205" s="115"/>
      <c r="DY205" s="115"/>
    </row>
    <row r="206" spans="1:129" s="114" customFormat="1" ht="12" thickBot="1">
      <c r="A206" s="70"/>
      <c r="B206" s="70">
        <v>6631</v>
      </c>
      <c r="C206" s="70" t="s">
        <v>91</v>
      </c>
      <c r="D206" s="77"/>
      <c r="E206" s="232">
        <v>0</v>
      </c>
      <c r="F206" s="231">
        <v>20000</v>
      </c>
      <c r="G206" s="231">
        <v>20000</v>
      </c>
      <c r="H206" s="232">
        <v>913336</v>
      </c>
      <c r="I206" s="84">
        <v>0</v>
      </c>
      <c r="J206" s="25"/>
      <c r="K206" s="70"/>
      <c r="L206" s="70"/>
      <c r="M206" s="70"/>
      <c r="N206" s="70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  <c r="DK206" s="85"/>
      <c r="DL206" s="85"/>
      <c r="DM206" s="85"/>
      <c r="DN206" s="85"/>
      <c r="DO206" s="85"/>
      <c r="DP206" s="85"/>
      <c r="DQ206" s="85"/>
      <c r="DR206" s="85"/>
      <c r="DS206" s="85"/>
      <c r="DT206" s="85"/>
      <c r="DU206" s="85"/>
      <c r="DV206" s="85"/>
      <c r="DW206" s="85"/>
      <c r="DX206" s="85"/>
      <c r="DY206" s="85"/>
    </row>
    <row r="207" spans="1:129" s="16" customFormat="1" ht="11.25">
      <c r="A207" s="61">
        <v>7</v>
      </c>
      <c r="B207" s="61"/>
      <c r="C207" s="61" t="s">
        <v>165</v>
      </c>
      <c r="D207" s="62"/>
      <c r="E207" s="113">
        <f>E209+E212+E214</f>
        <v>0</v>
      </c>
      <c r="F207" s="113">
        <f>F209+F212+F214</f>
        <v>100000</v>
      </c>
      <c r="G207" s="113">
        <f>G209+G212+G214</f>
        <v>100000</v>
      </c>
      <c r="H207" s="113">
        <f>H209+H212+H214</f>
        <v>2492</v>
      </c>
      <c r="I207" s="222"/>
      <c r="J207" s="222">
        <f>H207*100/F207</f>
        <v>2.492</v>
      </c>
      <c r="K207" s="70"/>
      <c r="L207" s="70"/>
      <c r="M207" s="70"/>
      <c r="N207" s="70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1"/>
      <c r="BH207" s="71"/>
      <c r="BI207" s="71"/>
      <c r="BJ207" s="71"/>
      <c r="BK207" s="71"/>
      <c r="BL207" s="71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/>
      <c r="BZ207" s="71"/>
      <c r="CA207" s="71"/>
      <c r="CB207" s="71"/>
      <c r="CC207" s="71"/>
      <c r="CD207" s="71"/>
      <c r="CE207" s="71"/>
      <c r="CF207" s="71"/>
      <c r="CG207" s="71"/>
      <c r="CH207" s="71"/>
      <c r="CI207" s="71"/>
      <c r="CJ207" s="71"/>
      <c r="CK207" s="71"/>
      <c r="CL207" s="71"/>
      <c r="CM207" s="71"/>
      <c r="CN207" s="71"/>
      <c r="CO207" s="71"/>
      <c r="CP207" s="71"/>
      <c r="CQ207" s="71"/>
      <c r="CR207" s="71"/>
      <c r="CS207" s="71"/>
      <c r="CT207" s="71"/>
      <c r="CU207" s="71"/>
      <c r="CV207" s="71"/>
      <c r="CW207" s="71"/>
      <c r="CX207" s="71"/>
      <c r="CY207" s="71"/>
      <c r="CZ207" s="71"/>
      <c r="DA207" s="71"/>
      <c r="DB207" s="71"/>
      <c r="DC207" s="71"/>
      <c r="DD207" s="71"/>
      <c r="DE207" s="71"/>
      <c r="DF207" s="71"/>
      <c r="DG207" s="71"/>
      <c r="DH207" s="71"/>
      <c r="DI207" s="71"/>
      <c r="DJ207" s="71"/>
      <c r="DK207" s="71"/>
      <c r="DL207" s="71"/>
      <c r="DM207" s="71"/>
      <c r="DN207" s="71"/>
      <c r="DO207" s="71"/>
      <c r="DP207" s="71"/>
      <c r="DQ207" s="71"/>
      <c r="DR207" s="71"/>
      <c r="DS207" s="71"/>
      <c r="DT207" s="71"/>
      <c r="DU207" s="71"/>
      <c r="DV207" s="71"/>
      <c r="DW207" s="71"/>
      <c r="DX207" s="71"/>
      <c r="DY207" s="71"/>
    </row>
    <row r="208" spans="1:129" s="16" customFormat="1" ht="11.25">
      <c r="A208" s="65"/>
      <c r="B208" s="66">
        <v>71</v>
      </c>
      <c r="C208" s="65" t="s">
        <v>166</v>
      </c>
      <c r="D208" s="67"/>
      <c r="E208" s="81">
        <f aca="true" t="shared" si="2" ref="E208:H209">E209</f>
        <v>0</v>
      </c>
      <c r="F208" s="81">
        <f t="shared" si="2"/>
        <v>50000</v>
      </c>
      <c r="G208" s="81">
        <f t="shared" si="2"/>
        <v>50000</v>
      </c>
      <c r="H208" s="81">
        <f t="shared" si="2"/>
        <v>0</v>
      </c>
      <c r="I208" s="81">
        <v>0</v>
      </c>
      <c r="J208" s="81"/>
      <c r="K208" s="70"/>
      <c r="L208" s="70"/>
      <c r="M208" s="70"/>
      <c r="N208" s="70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1"/>
      <c r="BC208" s="71"/>
      <c r="BD208" s="71"/>
      <c r="BE208" s="71"/>
      <c r="BF208" s="71"/>
      <c r="BG208" s="71"/>
      <c r="BH208" s="71"/>
      <c r="BI208" s="71"/>
      <c r="BJ208" s="71"/>
      <c r="BK208" s="71"/>
      <c r="BL208" s="71"/>
      <c r="BM208" s="71"/>
      <c r="BN208" s="71"/>
      <c r="BO208" s="71"/>
      <c r="BP208" s="71"/>
      <c r="BQ208" s="71"/>
      <c r="BR208" s="71"/>
      <c r="BS208" s="71"/>
      <c r="BT208" s="71"/>
      <c r="BU208" s="71"/>
      <c r="BV208" s="71"/>
      <c r="BW208" s="71"/>
      <c r="BX208" s="71"/>
      <c r="BY208" s="71"/>
      <c r="BZ208" s="71"/>
      <c r="CA208" s="71"/>
      <c r="CB208" s="71"/>
      <c r="CC208" s="71"/>
      <c r="CD208" s="71"/>
      <c r="CE208" s="71"/>
      <c r="CF208" s="71"/>
      <c r="CG208" s="71"/>
      <c r="CH208" s="71"/>
      <c r="CI208" s="71"/>
      <c r="CJ208" s="71"/>
      <c r="CK208" s="71"/>
      <c r="CL208" s="71"/>
      <c r="CM208" s="71"/>
      <c r="CN208" s="71"/>
      <c r="CO208" s="71"/>
      <c r="CP208" s="71"/>
      <c r="CQ208" s="71"/>
      <c r="CR208" s="71"/>
      <c r="CS208" s="71"/>
      <c r="CT208" s="71"/>
      <c r="CU208" s="71"/>
      <c r="CV208" s="71"/>
      <c r="CW208" s="71"/>
      <c r="CX208" s="71"/>
      <c r="CY208" s="71"/>
      <c r="CZ208" s="71"/>
      <c r="DA208" s="71"/>
      <c r="DB208" s="71"/>
      <c r="DC208" s="71"/>
      <c r="DD208" s="71"/>
      <c r="DE208" s="71"/>
      <c r="DF208" s="71"/>
      <c r="DG208" s="71"/>
      <c r="DH208" s="71"/>
      <c r="DI208" s="71"/>
      <c r="DJ208" s="71"/>
      <c r="DK208" s="71"/>
      <c r="DL208" s="71"/>
      <c r="DM208" s="71"/>
      <c r="DN208" s="71"/>
      <c r="DO208" s="71"/>
      <c r="DP208" s="71"/>
      <c r="DQ208" s="71"/>
      <c r="DR208" s="71"/>
      <c r="DS208" s="71"/>
      <c r="DT208" s="71"/>
      <c r="DU208" s="71"/>
      <c r="DV208" s="71"/>
      <c r="DW208" s="71"/>
      <c r="DX208" s="71"/>
      <c r="DY208" s="71"/>
    </row>
    <row r="209" spans="1:129" s="16" customFormat="1" ht="12" thickBot="1">
      <c r="A209" s="65"/>
      <c r="B209" s="72">
        <v>711</v>
      </c>
      <c r="C209" s="65" t="s">
        <v>167</v>
      </c>
      <c r="D209" s="67"/>
      <c r="E209" s="81">
        <f t="shared" si="2"/>
        <v>0</v>
      </c>
      <c r="F209" s="81">
        <f t="shared" si="2"/>
        <v>50000</v>
      </c>
      <c r="G209" s="81">
        <f t="shared" si="2"/>
        <v>50000</v>
      </c>
      <c r="H209" s="81">
        <f t="shared" si="2"/>
        <v>0</v>
      </c>
      <c r="I209" s="81">
        <v>0</v>
      </c>
      <c r="J209" s="81"/>
      <c r="K209" s="70"/>
      <c r="L209" s="70"/>
      <c r="M209" s="70"/>
      <c r="N209" s="70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  <c r="CE209" s="71"/>
      <c r="CF209" s="71"/>
      <c r="CG209" s="71"/>
      <c r="CH209" s="71"/>
      <c r="CI209" s="71"/>
      <c r="CJ209" s="71"/>
      <c r="CK209" s="71"/>
      <c r="CL209" s="71"/>
      <c r="CM209" s="71"/>
      <c r="CN209" s="71"/>
      <c r="CO209" s="71"/>
      <c r="CP209" s="71"/>
      <c r="CQ209" s="71"/>
      <c r="CR209" s="71"/>
      <c r="CS209" s="71"/>
      <c r="CT209" s="71"/>
      <c r="CU209" s="71"/>
      <c r="CV209" s="71"/>
      <c r="CW209" s="71"/>
      <c r="CX209" s="71"/>
      <c r="CY209" s="71"/>
      <c r="CZ209" s="71"/>
      <c r="DA209" s="71"/>
      <c r="DB209" s="71"/>
      <c r="DC209" s="71"/>
      <c r="DD209" s="71"/>
      <c r="DE209" s="71"/>
      <c r="DF209" s="71"/>
      <c r="DG209" s="71"/>
      <c r="DH209" s="71"/>
      <c r="DI209" s="71"/>
      <c r="DJ209" s="71"/>
      <c r="DK209" s="71"/>
      <c r="DL209" s="71"/>
      <c r="DM209" s="71"/>
      <c r="DN209" s="71"/>
      <c r="DO209" s="71"/>
      <c r="DP209" s="71"/>
      <c r="DQ209" s="71"/>
      <c r="DR209" s="71"/>
      <c r="DS209" s="71"/>
      <c r="DT209" s="71"/>
      <c r="DU209" s="71"/>
      <c r="DV209" s="71"/>
      <c r="DW209" s="71"/>
      <c r="DX209" s="71"/>
      <c r="DY209" s="71"/>
    </row>
    <row r="210" spans="1:129" s="83" customFormat="1" ht="12.75" thickBot="1">
      <c r="A210" s="70"/>
      <c r="B210" s="70">
        <v>7111</v>
      </c>
      <c r="C210" s="70" t="s">
        <v>101</v>
      </c>
      <c r="D210" s="77"/>
      <c r="E210" s="232">
        <v>0</v>
      </c>
      <c r="F210" s="231">
        <v>50000</v>
      </c>
      <c r="G210" s="231">
        <v>50000</v>
      </c>
      <c r="H210" s="231"/>
      <c r="I210" s="84">
        <v>0</v>
      </c>
      <c r="J210" s="25"/>
      <c r="K210" s="70"/>
      <c r="L210" s="70"/>
      <c r="M210" s="70"/>
      <c r="N210" s="70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8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8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8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82"/>
      <c r="DH210" s="82"/>
      <c r="DI210" s="82"/>
      <c r="DJ210" s="82"/>
      <c r="DK210" s="82"/>
      <c r="DL210" s="82"/>
      <c r="DM210" s="82"/>
      <c r="DN210" s="82"/>
      <c r="DO210" s="82"/>
      <c r="DP210" s="82"/>
      <c r="DQ210" s="82"/>
      <c r="DR210" s="82"/>
      <c r="DS210" s="82"/>
      <c r="DT210" s="82"/>
      <c r="DU210" s="82"/>
      <c r="DV210" s="82"/>
      <c r="DW210" s="82"/>
      <c r="DX210" s="82"/>
      <c r="DY210" s="82"/>
    </row>
    <row r="211" spans="1:129" s="114" customFormat="1" ht="12" thickBot="1">
      <c r="A211" s="65"/>
      <c r="B211" s="66">
        <v>72</v>
      </c>
      <c r="C211" s="65" t="s">
        <v>168</v>
      </c>
      <c r="D211" s="67"/>
      <c r="E211" s="91">
        <f aca="true" t="shared" si="3" ref="E211:H212">E212</f>
        <v>0</v>
      </c>
      <c r="F211" s="91">
        <f t="shared" si="3"/>
        <v>20000</v>
      </c>
      <c r="G211" s="91">
        <f t="shared" si="3"/>
        <v>20000</v>
      </c>
      <c r="H211" s="91">
        <f t="shared" si="3"/>
        <v>2492</v>
      </c>
      <c r="I211" s="81">
        <v>0</v>
      </c>
      <c r="J211" s="65"/>
      <c r="K211" s="26"/>
      <c r="L211" s="70"/>
      <c r="M211" s="70"/>
      <c r="N211" s="70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  <c r="DK211" s="85"/>
      <c r="DL211" s="85"/>
      <c r="DM211" s="85"/>
      <c r="DN211" s="85"/>
      <c r="DO211" s="85"/>
      <c r="DP211" s="85"/>
      <c r="DQ211" s="85"/>
      <c r="DR211" s="85"/>
      <c r="DS211" s="85"/>
      <c r="DT211" s="85"/>
      <c r="DU211" s="85"/>
      <c r="DV211" s="85"/>
      <c r="DW211" s="85"/>
      <c r="DX211" s="85"/>
      <c r="DY211" s="85"/>
    </row>
    <row r="212" spans="1:129" s="16" customFormat="1" ht="11.25">
      <c r="A212" s="65"/>
      <c r="B212" s="72">
        <v>721</v>
      </c>
      <c r="C212" s="65" t="s">
        <v>169</v>
      </c>
      <c r="D212" s="67"/>
      <c r="E212" s="91">
        <f t="shared" si="3"/>
        <v>0</v>
      </c>
      <c r="F212" s="91">
        <f t="shared" si="3"/>
        <v>20000</v>
      </c>
      <c r="G212" s="91">
        <f t="shared" si="3"/>
        <v>20000</v>
      </c>
      <c r="H212" s="91">
        <f t="shared" si="3"/>
        <v>2492</v>
      </c>
      <c r="I212" s="81">
        <v>0</v>
      </c>
      <c r="J212" s="65"/>
      <c r="K212" s="26"/>
      <c r="L212" s="70"/>
      <c r="M212" s="70"/>
      <c r="N212" s="70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  <c r="BG212" s="71"/>
      <c r="BH212" s="71"/>
      <c r="BI212" s="71"/>
      <c r="BJ212" s="71"/>
      <c r="BK212" s="71"/>
      <c r="BL212" s="71"/>
      <c r="BM212" s="71"/>
      <c r="BN212" s="71"/>
      <c r="BO212" s="71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/>
      <c r="BZ212" s="71"/>
      <c r="CA212" s="71"/>
      <c r="CB212" s="71"/>
      <c r="CC212" s="71"/>
      <c r="CD212" s="71"/>
      <c r="CE212" s="71"/>
      <c r="CF212" s="71"/>
      <c r="CG212" s="71"/>
      <c r="CH212" s="71"/>
      <c r="CI212" s="71"/>
      <c r="CJ212" s="71"/>
      <c r="CK212" s="71"/>
      <c r="CL212" s="71"/>
      <c r="CM212" s="71"/>
      <c r="CN212" s="71"/>
      <c r="CO212" s="71"/>
      <c r="CP212" s="71"/>
      <c r="CQ212" s="71"/>
      <c r="CR212" s="71"/>
      <c r="CS212" s="71"/>
      <c r="CT212" s="71"/>
      <c r="CU212" s="71"/>
      <c r="CV212" s="71"/>
      <c r="CW212" s="71"/>
      <c r="CX212" s="71"/>
      <c r="CY212" s="71"/>
      <c r="CZ212" s="71"/>
      <c r="DA212" s="71"/>
      <c r="DB212" s="71"/>
      <c r="DC212" s="71"/>
      <c r="DD212" s="71"/>
      <c r="DE212" s="71"/>
      <c r="DF212" s="71"/>
      <c r="DG212" s="71"/>
      <c r="DH212" s="71"/>
      <c r="DI212" s="71"/>
      <c r="DJ212" s="71"/>
      <c r="DK212" s="71"/>
      <c r="DL212" s="71"/>
      <c r="DM212" s="71"/>
      <c r="DN212" s="71"/>
      <c r="DO212" s="71"/>
      <c r="DP212" s="71"/>
      <c r="DQ212" s="71"/>
      <c r="DR212" s="71"/>
      <c r="DS212" s="71"/>
      <c r="DT212" s="71"/>
      <c r="DU212" s="71"/>
      <c r="DV212" s="71"/>
      <c r="DW212" s="71"/>
      <c r="DX212" s="71"/>
      <c r="DY212" s="71"/>
    </row>
    <row r="213" spans="1:129" s="16" customFormat="1" ht="11.25">
      <c r="A213" s="70"/>
      <c r="B213" s="70">
        <v>7211</v>
      </c>
      <c r="C213" s="70" t="s">
        <v>170</v>
      </c>
      <c r="D213" s="77"/>
      <c r="E213" s="236"/>
      <c r="F213" s="231">
        <v>20000</v>
      </c>
      <c r="G213" s="231">
        <v>20000</v>
      </c>
      <c r="H213" s="236">
        <v>2492</v>
      </c>
      <c r="I213" s="70">
        <v>291</v>
      </c>
      <c r="J213" s="26">
        <v>15.32</v>
      </c>
      <c r="K213" s="70"/>
      <c r="L213" s="70"/>
      <c r="M213" s="70"/>
      <c r="N213" s="70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1"/>
      <c r="BH213" s="71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  <c r="BZ213" s="71"/>
      <c r="CA213" s="71"/>
      <c r="CB213" s="71"/>
      <c r="CC213" s="71"/>
      <c r="CD213" s="71"/>
      <c r="CE213" s="71"/>
      <c r="CF213" s="71"/>
      <c r="CG213" s="71"/>
      <c r="CH213" s="71"/>
      <c r="CI213" s="71"/>
      <c r="CJ213" s="71"/>
      <c r="CK213" s="71"/>
      <c r="CL213" s="71"/>
      <c r="CM213" s="71"/>
      <c r="CN213" s="71"/>
      <c r="CO213" s="71"/>
      <c r="CP213" s="71"/>
      <c r="CQ213" s="71"/>
      <c r="CR213" s="71"/>
      <c r="CS213" s="71"/>
      <c r="CT213" s="71"/>
      <c r="CU213" s="71"/>
      <c r="CV213" s="71"/>
      <c r="CW213" s="71"/>
      <c r="CX213" s="71"/>
      <c r="CY213" s="71"/>
      <c r="CZ213" s="71"/>
      <c r="DA213" s="71"/>
      <c r="DB213" s="71"/>
      <c r="DC213" s="71"/>
      <c r="DD213" s="71"/>
      <c r="DE213" s="71"/>
      <c r="DF213" s="71"/>
      <c r="DG213" s="71"/>
      <c r="DH213" s="71"/>
      <c r="DI213" s="71"/>
      <c r="DJ213" s="71"/>
      <c r="DK213" s="71"/>
      <c r="DL213" s="71"/>
      <c r="DM213" s="71"/>
      <c r="DN213" s="71"/>
      <c r="DO213" s="71"/>
      <c r="DP213" s="71"/>
      <c r="DQ213" s="71"/>
      <c r="DR213" s="71"/>
      <c r="DS213" s="71"/>
      <c r="DT213" s="71"/>
      <c r="DU213" s="71"/>
      <c r="DV213" s="71"/>
      <c r="DW213" s="71"/>
      <c r="DX213" s="71"/>
      <c r="DY213" s="71"/>
    </row>
    <row r="214" spans="1:129" s="16" customFormat="1" ht="12" thickBot="1">
      <c r="A214" s="65"/>
      <c r="B214" s="72">
        <v>722</v>
      </c>
      <c r="C214" s="65" t="s">
        <v>171</v>
      </c>
      <c r="D214" s="67"/>
      <c r="E214" s="81">
        <f>E215</f>
        <v>0</v>
      </c>
      <c r="F214" s="81">
        <f>F215</f>
        <v>30000</v>
      </c>
      <c r="G214" s="81">
        <f>G215</f>
        <v>30000</v>
      </c>
      <c r="H214" s="81">
        <f>H215</f>
        <v>0</v>
      </c>
      <c r="I214" s="81">
        <v>0</v>
      </c>
      <c r="J214" s="81"/>
      <c r="K214" s="26"/>
      <c r="L214" s="70"/>
      <c r="M214" s="70"/>
      <c r="N214" s="70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/>
      <c r="BD214" s="71"/>
      <c r="BE214" s="71"/>
      <c r="BF214" s="71"/>
      <c r="BG214" s="71"/>
      <c r="BH214" s="71"/>
      <c r="BI214" s="71"/>
      <c r="BJ214" s="71"/>
      <c r="BK214" s="71"/>
      <c r="BL214" s="71"/>
      <c r="BM214" s="71"/>
      <c r="BN214" s="71"/>
      <c r="BO214" s="71"/>
      <c r="BP214" s="71"/>
      <c r="BQ214" s="71"/>
      <c r="BR214" s="71"/>
      <c r="BS214" s="71"/>
      <c r="BT214" s="71"/>
      <c r="BU214" s="71"/>
      <c r="BV214" s="71"/>
      <c r="BW214" s="71"/>
      <c r="BX214" s="71"/>
      <c r="BY214" s="71"/>
      <c r="BZ214" s="71"/>
      <c r="CA214" s="71"/>
      <c r="CB214" s="71"/>
      <c r="CC214" s="71"/>
      <c r="CD214" s="71"/>
      <c r="CE214" s="71"/>
      <c r="CF214" s="71"/>
      <c r="CG214" s="71"/>
      <c r="CH214" s="71"/>
      <c r="CI214" s="71"/>
      <c r="CJ214" s="71"/>
      <c r="CK214" s="71"/>
      <c r="CL214" s="71"/>
      <c r="CM214" s="71"/>
      <c r="CN214" s="71"/>
      <c r="CO214" s="71"/>
      <c r="CP214" s="71"/>
      <c r="CQ214" s="71"/>
      <c r="CR214" s="71"/>
      <c r="CS214" s="71"/>
      <c r="CT214" s="71"/>
      <c r="CU214" s="71"/>
      <c r="CV214" s="71"/>
      <c r="CW214" s="71"/>
      <c r="CX214" s="71"/>
      <c r="CY214" s="71"/>
      <c r="CZ214" s="71"/>
      <c r="DA214" s="71"/>
      <c r="DB214" s="71"/>
      <c r="DC214" s="71"/>
      <c r="DD214" s="71"/>
      <c r="DE214" s="71"/>
      <c r="DF214" s="71"/>
      <c r="DG214" s="71"/>
      <c r="DH214" s="71"/>
      <c r="DI214" s="71"/>
      <c r="DJ214" s="71"/>
      <c r="DK214" s="71"/>
      <c r="DL214" s="71"/>
      <c r="DM214" s="71"/>
      <c r="DN214" s="71"/>
      <c r="DO214" s="71"/>
      <c r="DP214" s="71"/>
      <c r="DQ214" s="71"/>
      <c r="DR214" s="71"/>
      <c r="DS214" s="71"/>
      <c r="DT214" s="71"/>
      <c r="DU214" s="71"/>
      <c r="DV214" s="71"/>
      <c r="DW214" s="71"/>
      <c r="DX214" s="71"/>
      <c r="DY214" s="71"/>
    </row>
    <row r="215" spans="1:129" s="114" customFormat="1" ht="12" thickBot="1">
      <c r="A215" s="70"/>
      <c r="B215" s="70">
        <v>7221</v>
      </c>
      <c r="C215" s="70" t="s">
        <v>109</v>
      </c>
      <c r="D215" s="77"/>
      <c r="E215" s="232">
        <v>0</v>
      </c>
      <c r="F215" s="231">
        <v>30000</v>
      </c>
      <c r="G215" s="231">
        <v>30000</v>
      </c>
      <c r="H215" s="232">
        <v>0</v>
      </c>
      <c r="I215" s="84">
        <v>0</v>
      </c>
      <c r="J215" s="25"/>
      <c r="K215" s="70"/>
      <c r="L215" s="70"/>
      <c r="M215" s="70"/>
      <c r="N215" s="70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  <c r="DK215" s="85"/>
      <c r="DL215" s="85"/>
      <c r="DM215" s="85"/>
      <c r="DN215" s="85"/>
      <c r="DO215" s="85"/>
      <c r="DP215" s="85"/>
      <c r="DQ215" s="85"/>
      <c r="DR215" s="85"/>
      <c r="DS215" s="85"/>
      <c r="DT215" s="85"/>
      <c r="DU215" s="85"/>
      <c r="DV215" s="85"/>
      <c r="DW215" s="85"/>
      <c r="DX215" s="85"/>
      <c r="DY215" s="85"/>
    </row>
    <row r="216" spans="1:129" s="16" customFormat="1" ht="12" thickBot="1">
      <c r="A216" s="61">
        <v>8</v>
      </c>
      <c r="B216" s="61"/>
      <c r="C216" s="61" t="s">
        <v>172</v>
      </c>
      <c r="D216" s="62"/>
      <c r="E216" s="108">
        <f>E217+E220</f>
        <v>0</v>
      </c>
      <c r="F216" s="64">
        <f>F217+F220</f>
        <v>21000</v>
      </c>
      <c r="G216" s="64">
        <f>G217+G220</f>
        <v>21000</v>
      </c>
      <c r="H216" s="64">
        <v>1272537</v>
      </c>
      <c r="I216" s="108">
        <v>0</v>
      </c>
      <c r="J216" s="108"/>
      <c r="K216" s="26"/>
      <c r="L216" s="70"/>
      <c r="M216" s="70"/>
      <c r="N216" s="70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  <c r="BB216" s="71"/>
      <c r="BC216" s="71"/>
      <c r="BD216" s="71"/>
      <c r="BE216" s="71"/>
      <c r="BF216" s="71"/>
      <c r="BG216" s="71"/>
      <c r="BH216" s="71"/>
      <c r="BI216" s="71"/>
      <c r="BJ216" s="71"/>
      <c r="BK216" s="71"/>
      <c r="BL216" s="71"/>
      <c r="BM216" s="71"/>
      <c r="BN216" s="71"/>
      <c r="BO216" s="71"/>
      <c r="BP216" s="71"/>
      <c r="BQ216" s="71"/>
      <c r="BR216" s="71"/>
      <c r="BS216" s="71"/>
      <c r="BT216" s="71"/>
      <c r="BU216" s="71"/>
      <c r="BV216" s="71"/>
      <c r="BW216" s="71"/>
      <c r="BX216" s="71"/>
      <c r="BY216" s="71"/>
      <c r="BZ216" s="71"/>
      <c r="CA216" s="71"/>
      <c r="CB216" s="71"/>
      <c r="CC216" s="71"/>
      <c r="CD216" s="71"/>
      <c r="CE216" s="71"/>
      <c r="CF216" s="71"/>
      <c r="CG216" s="71"/>
      <c r="CH216" s="71"/>
      <c r="CI216" s="71"/>
      <c r="CJ216" s="71"/>
      <c r="CK216" s="71"/>
      <c r="CL216" s="71"/>
      <c r="CM216" s="71"/>
      <c r="CN216" s="71"/>
      <c r="CO216" s="71"/>
      <c r="CP216" s="71"/>
      <c r="CQ216" s="71"/>
      <c r="CR216" s="71"/>
      <c r="CS216" s="71"/>
      <c r="CT216" s="71"/>
      <c r="CU216" s="71"/>
      <c r="CV216" s="71"/>
      <c r="CW216" s="71"/>
      <c r="CX216" s="71"/>
      <c r="CY216" s="71"/>
      <c r="CZ216" s="71"/>
      <c r="DA216" s="71"/>
      <c r="DB216" s="71"/>
      <c r="DC216" s="71"/>
      <c r="DD216" s="71"/>
      <c r="DE216" s="71"/>
      <c r="DF216" s="71"/>
      <c r="DG216" s="71"/>
      <c r="DH216" s="71"/>
      <c r="DI216" s="71"/>
      <c r="DJ216" s="71"/>
      <c r="DK216" s="71"/>
      <c r="DL216" s="71"/>
      <c r="DM216" s="71"/>
      <c r="DN216" s="71"/>
      <c r="DO216" s="71"/>
      <c r="DP216" s="71"/>
      <c r="DQ216" s="71"/>
      <c r="DR216" s="71"/>
      <c r="DS216" s="71"/>
      <c r="DT216" s="71"/>
      <c r="DU216" s="71"/>
      <c r="DV216" s="71"/>
      <c r="DW216" s="71"/>
      <c r="DX216" s="71"/>
      <c r="DY216" s="71"/>
    </row>
    <row r="217" spans="1:129" s="83" customFormat="1" ht="12.75" thickBot="1">
      <c r="A217" s="65"/>
      <c r="B217" s="66">
        <v>81</v>
      </c>
      <c r="C217" s="65" t="s">
        <v>173</v>
      </c>
      <c r="D217" s="67"/>
      <c r="E217" s="81">
        <f aca="true" t="shared" si="4" ref="E217:H218">E218</f>
        <v>0</v>
      </c>
      <c r="F217" s="69">
        <f t="shared" si="4"/>
        <v>20000</v>
      </c>
      <c r="G217" s="69">
        <f t="shared" si="4"/>
        <v>20000</v>
      </c>
      <c r="H217" s="69">
        <f t="shared" si="4"/>
        <v>0</v>
      </c>
      <c r="I217" s="81">
        <v>0</v>
      </c>
      <c r="J217" s="81"/>
      <c r="K217" s="26"/>
      <c r="L217" s="70"/>
      <c r="M217" s="70"/>
      <c r="N217" s="70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8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82"/>
      <c r="DH217" s="82"/>
      <c r="DI217" s="82"/>
      <c r="DJ217" s="82"/>
      <c r="DK217" s="82"/>
      <c r="DL217" s="82"/>
      <c r="DM217" s="82"/>
      <c r="DN217" s="82"/>
      <c r="DO217" s="82"/>
      <c r="DP217" s="82"/>
      <c r="DQ217" s="82"/>
      <c r="DR217" s="82"/>
      <c r="DS217" s="82"/>
      <c r="DT217" s="82"/>
      <c r="DU217" s="82"/>
      <c r="DV217" s="82"/>
      <c r="DW217" s="82"/>
      <c r="DX217" s="82"/>
      <c r="DY217" s="82"/>
    </row>
    <row r="218" spans="1:129" s="114" customFormat="1" ht="12" thickBot="1">
      <c r="A218" s="65"/>
      <c r="B218" s="72">
        <v>812</v>
      </c>
      <c r="C218" s="65" t="s">
        <v>174</v>
      </c>
      <c r="D218" s="67"/>
      <c r="E218" s="81">
        <f t="shared" si="4"/>
        <v>0</v>
      </c>
      <c r="F218" s="69">
        <f t="shared" si="4"/>
        <v>20000</v>
      </c>
      <c r="G218" s="69">
        <f t="shared" si="4"/>
        <v>20000</v>
      </c>
      <c r="H218" s="69">
        <f t="shared" si="4"/>
        <v>0</v>
      </c>
      <c r="I218" s="81">
        <v>0</v>
      </c>
      <c r="J218" s="81"/>
      <c r="K218" s="26"/>
      <c r="L218" s="70"/>
      <c r="M218" s="70"/>
      <c r="N218" s="70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  <c r="DK218" s="85"/>
      <c r="DL218" s="85"/>
      <c r="DM218" s="85"/>
      <c r="DN218" s="85"/>
      <c r="DO218" s="85"/>
      <c r="DP218" s="85"/>
      <c r="DQ218" s="85"/>
      <c r="DR218" s="85"/>
      <c r="DS218" s="85"/>
      <c r="DT218" s="85"/>
      <c r="DU218" s="85"/>
      <c r="DV218" s="85"/>
      <c r="DW218" s="85"/>
      <c r="DX218" s="85"/>
      <c r="DY218" s="85"/>
    </row>
    <row r="219" spans="1:129" s="16" customFormat="1" ht="11.25">
      <c r="A219" s="70"/>
      <c r="B219" s="70">
        <v>8121</v>
      </c>
      <c r="C219" s="70" t="s">
        <v>175</v>
      </c>
      <c r="D219" s="77"/>
      <c r="E219" s="232">
        <v>0</v>
      </c>
      <c r="F219" s="231">
        <v>20000</v>
      </c>
      <c r="G219" s="231">
        <v>20000</v>
      </c>
      <c r="H219" s="231"/>
      <c r="I219" s="84">
        <v>0</v>
      </c>
      <c r="J219" s="25"/>
      <c r="K219" s="70"/>
      <c r="L219" s="70"/>
      <c r="M219" s="70"/>
      <c r="N219" s="70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1"/>
      <c r="BH219" s="71"/>
      <c r="BI219" s="71"/>
      <c r="BJ219" s="71"/>
      <c r="BK219" s="71"/>
      <c r="BL219" s="71"/>
      <c r="BM219" s="71"/>
      <c r="BN219" s="71"/>
      <c r="BO219" s="71"/>
      <c r="BP219" s="71"/>
      <c r="BQ219" s="71"/>
      <c r="BR219" s="71"/>
      <c r="BS219" s="71"/>
      <c r="BT219" s="71"/>
      <c r="BU219" s="71"/>
      <c r="BV219" s="71"/>
      <c r="BW219" s="71"/>
      <c r="BX219" s="71"/>
      <c r="BY219" s="71"/>
      <c r="BZ219" s="71"/>
      <c r="CA219" s="71"/>
      <c r="CB219" s="71"/>
      <c r="CC219" s="71"/>
      <c r="CD219" s="71"/>
      <c r="CE219" s="71"/>
      <c r="CF219" s="71"/>
      <c r="CG219" s="71"/>
      <c r="CH219" s="71"/>
      <c r="CI219" s="71"/>
      <c r="CJ219" s="71"/>
      <c r="CK219" s="71"/>
      <c r="CL219" s="71"/>
      <c r="CM219" s="71"/>
      <c r="CN219" s="71"/>
      <c r="CO219" s="71"/>
      <c r="CP219" s="71"/>
      <c r="CQ219" s="71"/>
      <c r="CR219" s="71"/>
      <c r="CS219" s="71"/>
      <c r="CT219" s="71"/>
      <c r="CU219" s="71"/>
      <c r="CV219" s="71"/>
      <c r="CW219" s="71"/>
      <c r="CX219" s="71"/>
      <c r="CY219" s="71"/>
      <c r="CZ219" s="71"/>
      <c r="DA219" s="71"/>
      <c r="DB219" s="71"/>
      <c r="DC219" s="71"/>
      <c r="DD219" s="71"/>
      <c r="DE219" s="71"/>
      <c r="DF219" s="71"/>
      <c r="DG219" s="71"/>
      <c r="DH219" s="71"/>
      <c r="DI219" s="71"/>
      <c r="DJ219" s="71"/>
      <c r="DK219" s="71"/>
      <c r="DL219" s="71"/>
      <c r="DM219" s="71"/>
      <c r="DN219" s="71"/>
      <c r="DO219" s="71"/>
      <c r="DP219" s="71"/>
      <c r="DQ219" s="71"/>
      <c r="DR219" s="71"/>
      <c r="DS219" s="71"/>
      <c r="DT219" s="71"/>
      <c r="DU219" s="71"/>
      <c r="DV219" s="71"/>
      <c r="DW219" s="71"/>
      <c r="DX219" s="71"/>
      <c r="DY219" s="71"/>
    </row>
    <row r="220" spans="1:129" s="16" customFormat="1" ht="11.25">
      <c r="A220" s="65"/>
      <c r="B220" s="66">
        <v>84</v>
      </c>
      <c r="C220" s="65" t="s">
        <v>176</v>
      </c>
      <c r="D220" s="67"/>
      <c r="E220" s="81">
        <f aca="true" t="shared" si="5" ref="E220:H221">E221</f>
        <v>0</v>
      </c>
      <c r="F220" s="69">
        <f t="shared" si="5"/>
        <v>1000</v>
      </c>
      <c r="G220" s="69">
        <f t="shared" si="5"/>
        <v>1000</v>
      </c>
      <c r="H220" s="69">
        <f t="shared" si="5"/>
        <v>1265097</v>
      </c>
      <c r="I220" s="81">
        <v>0</v>
      </c>
      <c r="J220" s="81"/>
      <c r="K220" s="26"/>
      <c r="L220" s="70"/>
      <c r="M220" s="70"/>
      <c r="N220" s="70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  <c r="BB220" s="71"/>
      <c r="BC220" s="71"/>
      <c r="BD220" s="71"/>
      <c r="BE220" s="71"/>
      <c r="BF220" s="71"/>
      <c r="BG220" s="71"/>
      <c r="BH220" s="71"/>
      <c r="BI220" s="71"/>
      <c r="BJ220" s="71"/>
      <c r="BK220" s="71"/>
      <c r="BL220" s="71"/>
      <c r="BM220" s="71"/>
      <c r="BN220" s="71"/>
      <c r="BO220" s="71"/>
      <c r="BP220" s="71"/>
      <c r="BQ220" s="71"/>
      <c r="BR220" s="71"/>
      <c r="BS220" s="71"/>
      <c r="BT220" s="71"/>
      <c r="BU220" s="71"/>
      <c r="BV220" s="71"/>
      <c r="BW220" s="71"/>
      <c r="BX220" s="71"/>
      <c r="BY220" s="71"/>
      <c r="BZ220" s="71"/>
      <c r="CA220" s="71"/>
      <c r="CB220" s="71"/>
      <c r="CC220" s="71"/>
      <c r="CD220" s="71"/>
      <c r="CE220" s="71"/>
      <c r="CF220" s="71"/>
      <c r="CG220" s="71"/>
      <c r="CH220" s="71"/>
      <c r="CI220" s="71"/>
      <c r="CJ220" s="71"/>
      <c r="CK220" s="71"/>
      <c r="CL220" s="71"/>
      <c r="CM220" s="71"/>
      <c r="CN220" s="71"/>
      <c r="CO220" s="71"/>
      <c r="CP220" s="71"/>
      <c r="CQ220" s="71"/>
      <c r="CR220" s="71"/>
      <c r="CS220" s="71"/>
      <c r="CT220" s="71"/>
      <c r="CU220" s="71"/>
      <c r="CV220" s="71"/>
      <c r="CW220" s="71"/>
      <c r="CX220" s="71"/>
      <c r="CY220" s="71"/>
      <c r="CZ220" s="71"/>
      <c r="DA220" s="71"/>
      <c r="DB220" s="71"/>
      <c r="DC220" s="71"/>
      <c r="DD220" s="71"/>
      <c r="DE220" s="71"/>
      <c r="DF220" s="71"/>
      <c r="DG220" s="71"/>
      <c r="DH220" s="71"/>
      <c r="DI220" s="71"/>
      <c r="DJ220" s="71"/>
      <c r="DK220" s="71"/>
      <c r="DL220" s="71"/>
      <c r="DM220" s="71"/>
      <c r="DN220" s="71"/>
      <c r="DO220" s="71"/>
      <c r="DP220" s="71"/>
      <c r="DQ220" s="71"/>
      <c r="DR220" s="71"/>
      <c r="DS220" s="71"/>
      <c r="DT220" s="71"/>
      <c r="DU220" s="71"/>
      <c r="DV220" s="71"/>
      <c r="DW220" s="71"/>
      <c r="DX220" s="71"/>
      <c r="DY220" s="71"/>
    </row>
    <row r="221" spans="1:129" s="16" customFormat="1" ht="11.25">
      <c r="A221" s="65"/>
      <c r="B221" s="72">
        <v>844</v>
      </c>
      <c r="C221" s="65" t="s">
        <v>177</v>
      </c>
      <c r="D221" s="67"/>
      <c r="E221" s="81">
        <f t="shared" si="5"/>
        <v>0</v>
      </c>
      <c r="F221" s="69">
        <f t="shared" si="5"/>
        <v>1000</v>
      </c>
      <c r="G221" s="69">
        <f t="shared" si="5"/>
        <v>1000</v>
      </c>
      <c r="H221" s="69">
        <f t="shared" si="5"/>
        <v>1265097</v>
      </c>
      <c r="I221" s="81">
        <v>0</v>
      </c>
      <c r="J221" s="81"/>
      <c r="K221" s="26"/>
      <c r="L221" s="70"/>
      <c r="M221" s="70"/>
      <c r="N221" s="70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  <c r="BB221" s="71"/>
      <c r="BC221" s="71"/>
      <c r="BD221" s="71"/>
      <c r="BE221" s="71"/>
      <c r="BF221" s="71"/>
      <c r="BG221" s="71"/>
      <c r="BH221" s="71"/>
      <c r="BI221" s="71"/>
      <c r="BJ221" s="71"/>
      <c r="BK221" s="71"/>
      <c r="BL221" s="71"/>
      <c r="BM221" s="71"/>
      <c r="BN221" s="71"/>
      <c r="BO221" s="71"/>
      <c r="BP221" s="71"/>
      <c r="BQ221" s="71"/>
      <c r="BR221" s="71"/>
      <c r="BS221" s="71"/>
      <c r="BT221" s="71"/>
      <c r="BU221" s="71"/>
      <c r="BV221" s="71"/>
      <c r="BW221" s="71"/>
      <c r="BX221" s="71"/>
      <c r="BY221" s="71"/>
      <c r="BZ221" s="71"/>
      <c r="CA221" s="71"/>
      <c r="CB221" s="71"/>
      <c r="CC221" s="71"/>
      <c r="CD221" s="71"/>
      <c r="CE221" s="71"/>
      <c r="CF221" s="71"/>
      <c r="CG221" s="71"/>
      <c r="CH221" s="71"/>
      <c r="CI221" s="71"/>
      <c r="CJ221" s="71"/>
      <c r="CK221" s="71"/>
      <c r="CL221" s="71"/>
      <c r="CM221" s="71"/>
      <c r="CN221" s="71"/>
      <c r="CO221" s="71"/>
      <c r="CP221" s="71"/>
      <c r="CQ221" s="71"/>
      <c r="CR221" s="71"/>
      <c r="CS221" s="71"/>
      <c r="CT221" s="71"/>
      <c r="CU221" s="71"/>
      <c r="CV221" s="71"/>
      <c r="CW221" s="71"/>
      <c r="CX221" s="71"/>
      <c r="CY221" s="71"/>
      <c r="CZ221" s="71"/>
      <c r="DA221" s="71"/>
      <c r="DB221" s="71"/>
      <c r="DC221" s="71"/>
      <c r="DD221" s="71"/>
      <c r="DE221" s="71"/>
      <c r="DF221" s="71"/>
      <c r="DG221" s="71"/>
      <c r="DH221" s="71"/>
      <c r="DI221" s="71"/>
      <c r="DJ221" s="71"/>
      <c r="DK221" s="71"/>
      <c r="DL221" s="71"/>
      <c r="DM221" s="71"/>
      <c r="DN221" s="71"/>
      <c r="DO221" s="71"/>
      <c r="DP221" s="71"/>
      <c r="DQ221" s="71"/>
      <c r="DR221" s="71"/>
      <c r="DS221" s="71"/>
      <c r="DT221" s="71"/>
      <c r="DU221" s="71"/>
      <c r="DV221" s="71"/>
      <c r="DW221" s="71"/>
      <c r="DX221" s="71"/>
      <c r="DY221" s="71"/>
    </row>
    <row r="222" spans="1:129" s="16" customFormat="1" ht="11.25">
      <c r="A222" s="70"/>
      <c r="B222" s="70">
        <v>8441</v>
      </c>
      <c r="C222" s="70" t="s">
        <v>178</v>
      </c>
      <c r="D222" s="77"/>
      <c r="E222" s="84">
        <v>0</v>
      </c>
      <c r="F222" s="79">
        <v>1000</v>
      </c>
      <c r="G222" s="79">
        <v>1000</v>
      </c>
      <c r="H222" s="84">
        <v>1265097</v>
      </c>
      <c r="I222" s="84">
        <v>0</v>
      </c>
      <c r="J222" s="25"/>
      <c r="K222" s="70"/>
      <c r="L222" s="70"/>
      <c r="M222" s="70"/>
      <c r="N222" s="70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  <c r="BB222" s="71"/>
      <c r="BC222" s="71"/>
      <c r="BD222" s="71"/>
      <c r="BE222" s="71"/>
      <c r="BF222" s="71"/>
      <c r="BG222" s="71"/>
      <c r="BH222" s="71"/>
      <c r="BI222" s="71"/>
      <c r="BJ222" s="71"/>
      <c r="BK222" s="71"/>
      <c r="BL222" s="71"/>
      <c r="BM222" s="71"/>
      <c r="BN222" s="71"/>
      <c r="BO222" s="71"/>
      <c r="BP222" s="71"/>
      <c r="BQ222" s="71"/>
      <c r="BR222" s="71"/>
      <c r="BS222" s="71"/>
      <c r="BT222" s="71"/>
      <c r="BU222" s="71"/>
      <c r="BV222" s="71"/>
      <c r="BW222" s="71"/>
      <c r="BX222" s="71"/>
      <c r="BY222" s="71"/>
      <c r="BZ222" s="71"/>
      <c r="CA222" s="71"/>
      <c r="CB222" s="71"/>
      <c r="CC222" s="71"/>
      <c r="CD222" s="71"/>
      <c r="CE222" s="71"/>
      <c r="CF222" s="71"/>
      <c r="CG222" s="71"/>
      <c r="CH222" s="71"/>
      <c r="CI222" s="71"/>
      <c r="CJ222" s="71"/>
      <c r="CK222" s="71"/>
      <c r="CL222" s="71"/>
      <c r="CM222" s="71"/>
      <c r="CN222" s="71"/>
      <c r="CO222" s="71"/>
      <c r="CP222" s="71"/>
      <c r="CQ222" s="71"/>
      <c r="CR222" s="71"/>
      <c r="CS222" s="71"/>
      <c r="CT222" s="71"/>
      <c r="CU222" s="71"/>
      <c r="CV222" s="71"/>
      <c r="CW222" s="71"/>
      <c r="CX222" s="71"/>
      <c r="CY222" s="71"/>
      <c r="CZ222" s="71"/>
      <c r="DA222" s="71"/>
      <c r="DB222" s="71"/>
      <c r="DC222" s="71"/>
      <c r="DD222" s="71"/>
      <c r="DE222" s="71"/>
      <c r="DF222" s="71"/>
      <c r="DG222" s="71"/>
      <c r="DH222" s="71"/>
      <c r="DI222" s="71"/>
      <c r="DJ222" s="71"/>
      <c r="DK222" s="71"/>
      <c r="DL222" s="71"/>
      <c r="DM222" s="71"/>
      <c r="DN222" s="71"/>
      <c r="DO222" s="71"/>
      <c r="DP222" s="71"/>
      <c r="DQ222" s="71"/>
      <c r="DR222" s="71"/>
      <c r="DS222" s="71"/>
      <c r="DT222" s="71"/>
      <c r="DU222" s="71"/>
      <c r="DV222" s="71"/>
      <c r="DW222" s="71"/>
      <c r="DX222" s="71"/>
      <c r="DY222" s="71"/>
    </row>
    <row r="223" spans="1:129" s="16" customFormat="1" ht="11.25">
      <c r="A223" s="70"/>
      <c r="B223" s="70"/>
      <c r="C223" s="70"/>
      <c r="D223" s="77"/>
      <c r="E223" s="84"/>
      <c r="F223" s="79"/>
      <c r="G223" s="79"/>
      <c r="H223" s="84"/>
      <c r="I223" s="84"/>
      <c r="J223" s="25"/>
      <c r="K223" s="70"/>
      <c r="L223" s="70"/>
      <c r="M223" s="70"/>
      <c r="N223" s="70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  <c r="BU223" s="71"/>
      <c r="BV223" s="71"/>
      <c r="BW223" s="71"/>
      <c r="BX223" s="71"/>
      <c r="BY223" s="71"/>
      <c r="BZ223" s="71"/>
      <c r="CA223" s="71"/>
      <c r="CB223" s="71"/>
      <c r="CC223" s="71"/>
      <c r="CD223" s="71"/>
      <c r="CE223" s="71"/>
      <c r="CF223" s="71"/>
      <c r="CG223" s="71"/>
      <c r="CH223" s="71"/>
      <c r="CI223" s="71"/>
      <c r="CJ223" s="71"/>
      <c r="CK223" s="71"/>
      <c r="CL223" s="71"/>
      <c r="CM223" s="71"/>
      <c r="CN223" s="71"/>
      <c r="CO223" s="71"/>
      <c r="CP223" s="71"/>
      <c r="CQ223" s="71"/>
      <c r="CR223" s="71"/>
      <c r="CS223" s="71"/>
      <c r="CT223" s="71"/>
      <c r="CU223" s="71"/>
      <c r="CV223" s="71"/>
      <c r="CW223" s="71"/>
      <c r="CX223" s="71"/>
      <c r="CY223" s="71"/>
      <c r="CZ223" s="71"/>
      <c r="DA223" s="71"/>
      <c r="DB223" s="71"/>
      <c r="DC223" s="71"/>
      <c r="DD223" s="71"/>
      <c r="DE223" s="71"/>
      <c r="DF223" s="71"/>
      <c r="DG223" s="71"/>
      <c r="DH223" s="71"/>
      <c r="DI223" s="71"/>
      <c r="DJ223" s="71"/>
      <c r="DK223" s="71"/>
      <c r="DL223" s="71"/>
      <c r="DM223" s="71"/>
      <c r="DN223" s="71"/>
      <c r="DO223" s="71"/>
      <c r="DP223" s="71"/>
      <c r="DQ223" s="71"/>
      <c r="DR223" s="71"/>
      <c r="DS223" s="71"/>
      <c r="DT223" s="71"/>
      <c r="DU223" s="71"/>
      <c r="DV223" s="71"/>
      <c r="DW223" s="71"/>
      <c r="DX223" s="71"/>
      <c r="DY223" s="71"/>
    </row>
    <row r="224" spans="1:129" s="16" customFormat="1" ht="11.25">
      <c r="A224" s="70"/>
      <c r="B224" s="70"/>
      <c r="C224" s="70"/>
      <c r="D224" s="77"/>
      <c r="E224" s="84"/>
      <c r="F224" s="79"/>
      <c r="G224" s="79"/>
      <c r="H224" s="84"/>
      <c r="I224" s="84"/>
      <c r="J224" s="25"/>
      <c r="K224" s="70"/>
      <c r="L224" s="70"/>
      <c r="M224" s="70"/>
      <c r="N224" s="70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71"/>
      <c r="BI224" s="71"/>
      <c r="BJ224" s="71"/>
      <c r="BK224" s="71"/>
      <c r="BL224" s="71"/>
      <c r="BM224" s="71"/>
      <c r="BN224" s="71"/>
      <c r="BO224" s="71"/>
      <c r="BP224" s="71"/>
      <c r="BQ224" s="71"/>
      <c r="BR224" s="71"/>
      <c r="BS224" s="71"/>
      <c r="BT224" s="71"/>
      <c r="BU224" s="71"/>
      <c r="BV224" s="71"/>
      <c r="BW224" s="71"/>
      <c r="BX224" s="71"/>
      <c r="BY224" s="71"/>
      <c r="BZ224" s="71"/>
      <c r="CA224" s="71"/>
      <c r="CB224" s="71"/>
      <c r="CC224" s="71"/>
      <c r="CD224" s="71"/>
      <c r="CE224" s="71"/>
      <c r="CF224" s="71"/>
      <c r="CG224" s="71"/>
      <c r="CH224" s="71"/>
      <c r="CI224" s="71"/>
      <c r="CJ224" s="71"/>
      <c r="CK224" s="71"/>
      <c r="CL224" s="71"/>
      <c r="CM224" s="71"/>
      <c r="CN224" s="71"/>
      <c r="CO224" s="71"/>
      <c r="CP224" s="71"/>
      <c r="CQ224" s="71"/>
      <c r="CR224" s="71"/>
      <c r="CS224" s="71"/>
      <c r="CT224" s="71"/>
      <c r="CU224" s="71"/>
      <c r="CV224" s="71"/>
      <c r="CW224" s="71"/>
      <c r="CX224" s="71"/>
      <c r="CY224" s="71"/>
      <c r="CZ224" s="71"/>
      <c r="DA224" s="71"/>
      <c r="DB224" s="71"/>
      <c r="DC224" s="71"/>
      <c r="DD224" s="71"/>
      <c r="DE224" s="71"/>
      <c r="DF224" s="71"/>
      <c r="DG224" s="71"/>
      <c r="DH224" s="71"/>
      <c r="DI224" s="71"/>
      <c r="DJ224" s="71"/>
      <c r="DK224" s="71"/>
      <c r="DL224" s="71"/>
      <c r="DM224" s="71"/>
      <c r="DN224" s="71"/>
      <c r="DO224" s="71"/>
      <c r="DP224" s="71"/>
      <c r="DQ224" s="71"/>
      <c r="DR224" s="71"/>
      <c r="DS224" s="71"/>
      <c r="DT224" s="71"/>
      <c r="DU224" s="71"/>
      <c r="DV224" s="71"/>
      <c r="DW224" s="71"/>
      <c r="DX224" s="71"/>
      <c r="DY224" s="71"/>
    </row>
    <row r="225" spans="1:129" s="16" customFormat="1" ht="12.75">
      <c r="A225" s="116"/>
      <c r="B225" s="116" t="s">
        <v>179</v>
      </c>
      <c r="C225" s="117"/>
      <c r="D225" s="117"/>
      <c r="E225" s="118"/>
      <c r="F225" s="79"/>
      <c r="G225" s="79"/>
      <c r="H225" s="84"/>
      <c r="I225" s="84"/>
      <c r="J225" s="25"/>
      <c r="K225" s="70"/>
      <c r="L225" s="70"/>
      <c r="M225" s="70"/>
      <c r="N225" s="70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  <c r="BX225" s="71"/>
      <c r="BY225" s="71"/>
      <c r="BZ225" s="71"/>
      <c r="CA225" s="71"/>
      <c r="CB225" s="71"/>
      <c r="CC225" s="71"/>
      <c r="CD225" s="71"/>
      <c r="CE225" s="71"/>
      <c r="CF225" s="71"/>
      <c r="CG225" s="71"/>
      <c r="CH225" s="71"/>
      <c r="CI225" s="71"/>
      <c r="CJ225" s="71"/>
      <c r="CK225" s="71"/>
      <c r="CL225" s="71"/>
      <c r="CM225" s="71"/>
      <c r="CN225" s="71"/>
      <c r="CO225" s="71"/>
      <c r="CP225" s="71"/>
      <c r="CQ225" s="71"/>
      <c r="CR225" s="71"/>
      <c r="CS225" s="71"/>
      <c r="CT225" s="71"/>
      <c r="CU225" s="71"/>
      <c r="CV225" s="71"/>
      <c r="CW225" s="71"/>
      <c r="CX225" s="71"/>
      <c r="CY225" s="71"/>
      <c r="CZ225" s="71"/>
      <c r="DA225" s="71"/>
      <c r="DB225" s="71"/>
      <c r="DC225" s="71"/>
      <c r="DD225" s="71"/>
      <c r="DE225" s="71"/>
      <c r="DF225" s="71"/>
      <c r="DG225" s="71"/>
      <c r="DH225" s="71"/>
      <c r="DI225" s="71"/>
      <c r="DJ225" s="71"/>
      <c r="DK225" s="71"/>
      <c r="DL225" s="71"/>
      <c r="DM225" s="71"/>
      <c r="DN225" s="71"/>
      <c r="DO225" s="71"/>
      <c r="DP225" s="71"/>
      <c r="DQ225" s="71"/>
      <c r="DR225" s="71"/>
      <c r="DS225" s="71"/>
      <c r="DT225" s="71"/>
      <c r="DU225" s="71"/>
      <c r="DV225" s="71"/>
      <c r="DW225" s="71"/>
      <c r="DX225" s="71"/>
      <c r="DY225" s="71"/>
    </row>
    <row r="226" spans="1:129" s="16" customFormat="1" ht="11.25">
      <c r="A226" s="70"/>
      <c r="B226" s="70"/>
      <c r="C226" s="70"/>
      <c r="D226" s="77"/>
      <c r="E226" s="84"/>
      <c r="F226" s="79"/>
      <c r="G226" s="79"/>
      <c r="H226" s="84"/>
      <c r="I226" s="84"/>
      <c r="J226" s="25"/>
      <c r="K226" s="70"/>
      <c r="L226" s="70"/>
      <c r="M226" s="70"/>
      <c r="N226" s="70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  <c r="BB226" s="71"/>
      <c r="BC226" s="71"/>
      <c r="BD226" s="71"/>
      <c r="BE226" s="71"/>
      <c r="BF226" s="71"/>
      <c r="BG226" s="71"/>
      <c r="BH226" s="71"/>
      <c r="BI226" s="71"/>
      <c r="BJ226" s="71"/>
      <c r="BK226" s="71"/>
      <c r="BL226" s="71"/>
      <c r="BM226" s="71"/>
      <c r="BN226" s="71"/>
      <c r="BO226" s="71"/>
      <c r="BP226" s="71"/>
      <c r="BQ226" s="71"/>
      <c r="BR226" s="71"/>
      <c r="BS226" s="71"/>
      <c r="BT226" s="71"/>
      <c r="BU226" s="71"/>
      <c r="BV226" s="71"/>
      <c r="BW226" s="71"/>
      <c r="BX226" s="71"/>
      <c r="BY226" s="71"/>
      <c r="BZ226" s="71"/>
      <c r="CA226" s="71"/>
      <c r="CB226" s="71"/>
      <c r="CC226" s="71"/>
      <c r="CD226" s="71"/>
      <c r="CE226" s="71"/>
      <c r="CF226" s="71"/>
      <c r="CG226" s="71"/>
      <c r="CH226" s="71"/>
      <c r="CI226" s="71"/>
      <c r="CJ226" s="71"/>
      <c r="CK226" s="71"/>
      <c r="CL226" s="71"/>
      <c r="CM226" s="71"/>
      <c r="CN226" s="71"/>
      <c r="CO226" s="71"/>
      <c r="CP226" s="71"/>
      <c r="CQ226" s="71"/>
      <c r="CR226" s="71"/>
      <c r="CS226" s="71"/>
      <c r="CT226" s="71"/>
      <c r="CU226" s="71"/>
      <c r="CV226" s="71"/>
      <c r="CW226" s="71"/>
      <c r="CX226" s="71"/>
      <c r="CY226" s="71"/>
      <c r="CZ226" s="71"/>
      <c r="DA226" s="71"/>
      <c r="DB226" s="71"/>
      <c r="DC226" s="71"/>
      <c r="DD226" s="71"/>
      <c r="DE226" s="71"/>
      <c r="DF226" s="71"/>
      <c r="DG226" s="71"/>
      <c r="DH226" s="71"/>
      <c r="DI226" s="71"/>
      <c r="DJ226" s="71"/>
      <c r="DK226" s="71"/>
      <c r="DL226" s="71"/>
      <c r="DM226" s="71"/>
      <c r="DN226" s="71"/>
      <c r="DO226" s="71"/>
      <c r="DP226" s="71"/>
      <c r="DQ226" s="71"/>
      <c r="DR226" s="71"/>
      <c r="DS226" s="71"/>
      <c r="DT226" s="71"/>
      <c r="DU226" s="71"/>
      <c r="DV226" s="71"/>
      <c r="DW226" s="71"/>
      <c r="DX226" s="71"/>
      <c r="DY226" s="71"/>
    </row>
    <row r="227" spans="1:129" s="16" customFormat="1" ht="11.25">
      <c r="A227" s="70"/>
      <c r="B227" s="70"/>
      <c r="C227" s="70"/>
      <c r="D227" s="77"/>
      <c r="E227" s="84"/>
      <c r="F227" s="79"/>
      <c r="G227" s="79"/>
      <c r="H227" s="84"/>
      <c r="I227" s="84"/>
      <c r="J227" s="25"/>
      <c r="K227" s="70"/>
      <c r="L227" s="70"/>
      <c r="M227" s="70"/>
      <c r="N227" s="70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1"/>
      <c r="BH227" s="71"/>
      <c r="BI227" s="71"/>
      <c r="BJ227" s="71"/>
      <c r="BK227" s="71"/>
      <c r="BL227" s="71"/>
      <c r="BM227" s="71"/>
      <c r="BN227" s="71"/>
      <c r="BO227" s="71"/>
      <c r="BP227" s="71"/>
      <c r="BQ227" s="71"/>
      <c r="BR227" s="71"/>
      <c r="BS227" s="71"/>
      <c r="BT227" s="71"/>
      <c r="BU227" s="71"/>
      <c r="BV227" s="71"/>
      <c r="BW227" s="71"/>
      <c r="BX227" s="71"/>
      <c r="BY227" s="71"/>
      <c r="BZ227" s="71"/>
      <c r="CA227" s="71"/>
      <c r="CB227" s="71"/>
      <c r="CC227" s="71"/>
      <c r="CD227" s="71"/>
      <c r="CE227" s="71"/>
      <c r="CF227" s="71"/>
      <c r="CG227" s="71"/>
      <c r="CH227" s="71"/>
      <c r="CI227" s="71"/>
      <c r="CJ227" s="71"/>
      <c r="CK227" s="71"/>
      <c r="CL227" s="71"/>
      <c r="CM227" s="71"/>
      <c r="CN227" s="71"/>
      <c r="CO227" s="71"/>
      <c r="CP227" s="71"/>
      <c r="CQ227" s="71"/>
      <c r="CR227" s="71"/>
      <c r="CS227" s="71"/>
      <c r="CT227" s="71"/>
      <c r="CU227" s="71"/>
      <c r="CV227" s="71"/>
      <c r="CW227" s="71"/>
      <c r="CX227" s="71"/>
      <c r="CY227" s="71"/>
      <c r="CZ227" s="71"/>
      <c r="DA227" s="71"/>
      <c r="DB227" s="71"/>
      <c r="DC227" s="71"/>
      <c r="DD227" s="71"/>
      <c r="DE227" s="71"/>
      <c r="DF227" s="71"/>
      <c r="DG227" s="71"/>
      <c r="DH227" s="71"/>
      <c r="DI227" s="71"/>
      <c r="DJ227" s="71"/>
      <c r="DK227" s="71"/>
      <c r="DL227" s="71"/>
      <c r="DM227" s="71"/>
      <c r="DN227" s="71"/>
      <c r="DO227" s="71"/>
      <c r="DP227" s="71"/>
      <c r="DQ227" s="71"/>
      <c r="DR227" s="71"/>
      <c r="DS227" s="71"/>
      <c r="DT227" s="71"/>
      <c r="DU227" s="71"/>
      <c r="DV227" s="71"/>
      <c r="DW227" s="71"/>
      <c r="DX227" s="71"/>
      <c r="DY227" s="71"/>
    </row>
    <row r="228" spans="1:129" s="16" customFormat="1" ht="11.25">
      <c r="A228" s="27" t="s">
        <v>20</v>
      </c>
      <c r="B228" s="27"/>
      <c r="C228" s="27"/>
      <c r="D228" s="27"/>
      <c r="E228" s="18"/>
      <c r="F228" s="18"/>
      <c r="G228" s="18"/>
      <c r="H228" s="18"/>
      <c r="I228" s="27"/>
      <c r="J228" s="27"/>
      <c r="K228" s="70"/>
      <c r="L228" s="70"/>
      <c r="M228" s="70"/>
      <c r="N228" s="70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1"/>
      <c r="BC228" s="71"/>
      <c r="BD228" s="71"/>
      <c r="BE228" s="71"/>
      <c r="BF228" s="71"/>
      <c r="BG228" s="71"/>
      <c r="BH228" s="71"/>
      <c r="BI228" s="71"/>
      <c r="BJ228" s="71"/>
      <c r="BK228" s="71"/>
      <c r="BL228" s="71"/>
      <c r="BM228" s="71"/>
      <c r="BN228" s="71"/>
      <c r="BO228" s="71"/>
      <c r="BP228" s="71"/>
      <c r="BQ228" s="71"/>
      <c r="BR228" s="71"/>
      <c r="BS228" s="71"/>
      <c r="BT228" s="71"/>
      <c r="BU228" s="71"/>
      <c r="BV228" s="71"/>
      <c r="BW228" s="71"/>
      <c r="BX228" s="71"/>
      <c r="BY228" s="71"/>
      <c r="BZ228" s="71"/>
      <c r="CA228" s="71"/>
      <c r="CB228" s="71"/>
      <c r="CC228" s="71"/>
      <c r="CD228" s="71"/>
      <c r="CE228" s="71"/>
      <c r="CF228" s="71"/>
      <c r="CG228" s="71"/>
      <c r="CH228" s="71"/>
      <c r="CI228" s="71"/>
      <c r="CJ228" s="71"/>
      <c r="CK228" s="71"/>
      <c r="CL228" s="71"/>
      <c r="CM228" s="71"/>
      <c r="CN228" s="71"/>
      <c r="CO228" s="71"/>
      <c r="CP228" s="71"/>
      <c r="CQ228" s="71"/>
      <c r="CR228" s="71"/>
      <c r="CS228" s="71"/>
      <c r="CT228" s="71"/>
      <c r="CU228" s="71"/>
      <c r="CV228" s="71"/>
      <c r="CW228" s="71"/>
      <c r="CX228" s="71"/>
      <c r="CY228" s="71"/>
      <c r="CZ228" s="71"/>
      <c r="DA228" s="71"/>
      <c r="DB228" s="71"/>
      <c r="DC228" s="71"/>
      <c r="DD228" s="71"/>
      <c r="DE228" s="71"/>
      <c r="DF228" s="71"/>
      <c r="DG228" s="71"/>
      <c r="DH228" s="71"/>
      <c r="DI228" s="71"/>
      <c r="DJ228" s="71"/>
      <c r="DK228" s="71"/>
      <c r="DL228" s="71"/>
      <c r="DM228" s="71"/>
      <c r="DN228" s="71"/>
      <c r="DO228" s="71"/>
      <c r="DP228" s="71"/>
      <c r="DQ228" s="71"/>
      <c r="DR228" s="71"/>
      <c r="DS228" s="71"/>
      <c r="DT228" s="71"/>
      <c r="DU228" s="71"/>
      <c r="DV228" s="71"/>
      <c r="DW228" s="71"/>
      <c r="DX228" s="71"/>
      <c r="DY228" s="71"/>
    </row>
    <row r="229" spans="1:129" s="16" customFormat="1" ht="11.25">
      <c r="A229" s="27" t="s">
        <v>21</v>
      </c>
      <c r="B229" s="52"/>
      <c r="C229" s="52"/>
      <c r="D229" s="52"/>
      <c r="E229" s="18" t="s">
        <v>4</v>
      </c>
      <c r="F229" s="18" t="s">
        <v>5</v>
      </c>
      <c r="G229" s="18" t="s">
        <v>411</v>
      </c>
      <c r="H229" s="18" t="s">
        <v>4</v>
      </c>
      <c r="I229" s="18" t="s">
        <v>25</v>
      </c>
      <c r="J229" s="18" t="s">
        <v>25</v>
      </c>
      <c r="K229" s="70"/>
      <c r="L229" s="70"/>
      <c r="M229" s="70"/>
      <c r="N229" s="70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  <c r="BZ229" s="71"/>
      <c r="CA229" s="71"/>
      <c r="CB229" s="71"/>
      <c r="CC229" s="71"/>
      <c r="CD229" s="71"/>
      <c r="CE229" s="71"/>
      <c r="CF229" s="71"/>
      <c r="CG229" s="71"/>
      <c r="CH229" s="71"/>
      <c r="CI229" s="71"/>
      <c r="CJ229" s="71"/>
      <c r="CK229" s="71"/>
      <c r="CL229" s="71"/>
      <c r="CM229" s="71"/>
      <c r="CN229" s="71"/>
      <c r="CO229" s="71"/>
      <c r="CP229" s="71"/>
      <c r="CQ229" s="71"/>
      <c r="CR229" s="71"/>
      <c r="CS229" s="71"/>
      <c r="CT229" s="71"/>
      <c r="CU229" s="71"/>
      <c r="CV229" s="71"/>
      <c r="CW229" s="71"/>
      <c r="CX229" s="71"/>
      <c r="CY229" s="71"/>
      <c r="CZ229" s="71"/>
      <c r="DA229" s="71"/>
      <c r="DB229" s="71"/>
      <c r="DC229" s="71"/>
      <c r="DD229" s="71"/>
      <c r="DE229" s="71"/>
      <c r="DF229" s="71"/>
      <c r="DG229" s="71"/>
      <c r="DH229" s="71"/>
      <c r="DI229" s="71"/>
      <c r="DJ229" s="71"/>
      <c r="DK229" s="71"/>
      <c r="DL229" s="71"/>
      <c r="DM229" s="71"/>
      <c r="DN229" s="71"/>
      <c r="DO229" s="71"/>
      <c r="DP229" s="71"/>
      <c r="DQ229" s="71"/>
      <c r="DR229" s="71"/>
      <c r="DS229" s="71"/>
      <c r="DT229" s="71"/>
      <c r="DU229" s="71"/>
      <c r="DV229" s="71"/>
      <c r="DW229" s="71"/>
      <c r="DX229" s="71"/>
      <c r="DY229" s="71"/>
    </row>
    <row r="230" spans="1:129" s="16" customFormat="1" ht="11.25">
      <c r="A230" s="27" t="s">
        <v>26</v>
      </c>
      <c r="B230" s="52"/>
      <c r="C230" s="18" t="s">
        <v>27</v>
      </c>
      <c r="D230" s="52"/>
      <c r="E230" s="18">
        <v>2018</v>
      </c>
      <c r="F230" s="18">
        <v>2019</v>
      </c>
      <c r="G230" s="18">
        <v>2019</v>
      </c>
      <c r="H230" s="18">
        <v>2019</v>
      </c>
      <c r="I230" s="18" t="s">
        <v>29</v>
      </c>
      <c r="J230" s="18" t="s">
        <v>30</v>
      </c>
      <c r="K230" s="70"/>
      <c r="L230" s="70"/>
      <c r="M230" s="70"/>
      <c r="N230" s="70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1"/>
      <c r="BU230" s="71"/>
      <c r="BV230" s="71"/>
      <c r="BW230" s="71"/>
      <c r="BX230" s="71"/>
      <c r="BY230" s="71"/>
      <c r="BZ230" s="71"/>
      <c r="CA230" s="71"/>
      <c r="CB230" s="71"/>
      <c r="CC230" s="71"/>
      <c r="CD230" s="71"/>
      <c r="CE230" s="71"/>
      <c r="CF230" s="71"/>
      <c r="CG230" s="71"/>
      <c r="CH230" s="71"/>
      <c r="CI230" s="71"/>
      <c r="CJ230" s="71"/>
      <c r="CK230" s="71"/>
      <c r="CL230" s="71"/>
      <c r="CM230" s="71"/>
      <c r="CN230" s="71"/>
      <c r="CO230" s="71"/>
      <c r="CP230" s="71"/>
      <c r="CQ230" s="71"/>
      <c r="CR230" s="71"/>
      <c r="CS230" s="71"/>
      <c r="CT230" s="71"/>
      <c r="CU230" s="71"/>
      <c r="CV230" s="71"/>
      <c r="CW230" s="71"/>
      <c r="CX230" s="71"/>
      <c r="CY230" s="71"/>
      <c r="CZ230" s="71"/>
      <c r="DA230" s="71"/>
      <c r="DB230" s="71"/>
      <c r="DC230" s="71"/>
      <c r="DD230" s="71"/>
      <c r="DE230" s="71"/>
      <c r="DF230" s="71"/>
      <c r="DG230" s="71"/>
      <c r="DH230" s="71"/>
      <c r="DI230" s="71"/>
      <c r="DJ230" s="71"/>
      <c r="DK230" s="71"/>
      <c r="DL230" s="71"/>
      <c r="DM230" s="71"/>
      <c r="DN230" s="71"/>
      <c r="DO230" s="71"/>
      <c r="DP230" s="71"/>
      <c r="DQ230" s="71"/>
      <c r="DR230" s="71"/>
      <c r="DS230" s="71"/>
      <c r="DT230" s="71"/>
      <c r="DU230" s="71"/>
      <c r="DV230" s="71"/>
      <c r="DW230" s="71"/>
      <c r="DX230" s="71"/>
      <c r="DY230" s="71"/>
    </row>
    <row r="231" spans="1:129" s="16" customFormat="1" ht="11.25">
      <c r="A231" s="27" t="s">
        <v>31</v>
      </c>
      <c r="B231" s="27"/>
      <c r="C231" s="27"/>
      <c r="D231" s="27"/>
      <c r="E231" s="18">
        <v>1</v>
      </c>
      <c r="F231" s="18">
        <v>2</v>
      </c>
      <c r="G231" s="18">
        <v>3</v>
      </c>
      <c r="H231" s="23">
        <v>4</v>
      </c>
      <c r="I231" s="18"/>
      <c r="J231" s="18"/>
      <c r="K231" s="70"/>
      <c r="L231" s="70"/>
      <c r="M231" s="70"/>
      <c r="N231" s="70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1"/>
      <c r="BH231" s="71"/>
      <c r="BI231" s="71"/>
      <c r="BJ231" s="71"/>
      <c r="BK231" s="71"/>
      <c r="BL231" s="71"/>
      <c r="BM231" s="71"/>
      <c r="BN231" s="71"/>
      <c r="BO231" s="71"/>
      <c r="BP231" s="71"/>
      <c r="BQ231" s="71"/>
      <c r="BR231" s="71"/>
      <c r="BS231" s="71"/>
      <c r="BT231" s="71"/>
      <c r="BU231" s="71"/>
      <c r="BV231" s="71"/>
      <c r="BW231" s="71"/>
      <c r="BX231" s="71"/>
      <c r="BY231" s="71"/>
      <c r="BZ231" s="71"/>
      <c r="CA231" s="71"/>
      <c r="CB231" s="71"/>
      <c r="CC231" s="71"/>
      <c r="CD231" s="71"/>
      <c r="CE231" s="71"/>
      <c r="CF231" s="71"/>
      <c r="CG231" s="71"/>
      <c r="CH231" s="71"/>
      <c r="CI231" s="71"/>
      <c r="CJ231" s="71"/>
      <c r="CK231" s="71"/>
      <c r="CL231" s="71"/>
      <c r="CM231" s="71"/>
      <c r="CN231" s="71"/>
      <c r="CO231" s="71"/>
      <c r="CP231" s="71"/>
      <c r="CQ231" s="71"/>
      <c r="CR231" s="71"/>
      <c r="CS231" s="71"/>
      <c r="CT231" s="71"/>
      <c r="CU231" s="71"/>
      <c r="CV231" s="71"/>
      <c r="CW231" s="71"/>
      <c r="CX231" s="71"/>
      <c r="CY231" s="71"/>
      <c r="CZ231" s="71"/>
      <c r="DA231" s="71"/>
      <c r="DB231" s="71"/>
      <c r="DC231" s="71"/>
      <c r="DD231" s="71"/>
      <c r="DE231" s="71"/>
      <c r="DF231" s="71"/>
      <c r="DG231" s="71"/>
      <c r="DH231" s="71"/>
      <c r="DI231" s="71"/>
      <c r="DJ231" s="71"/>
      <c r="DK231" s="71"/>
      <c r="DL231" s="71"/>
      <c r="DM231" s="71"/>
      <c r="DN231" s="71"/>
      <c r="DO231" s="71"/>
      <c r="DP231" s="71"/>
      <c r="DQ231" s="71"/>
      <c r="DR231" s="71"/>
      <c r="DS231" s="71"/>
      <c r="DT231" s="71"/>
      <c r="DU231" s="71"/>
      <c r="DV231" s="71"/>
      <c r="DW231" s="71"/>
      <c r="DX231" s="71"/>
      <c r="DY231" s="71"/>
    </row>
    <row r="232" spans="1:129" s="16" customFormat="1" ht="11.25">
      <c r="A232" s="53"/>
      <c r="B232" s="53"/>
      <c r="C232" s="54">
        <v>1</v>
      </c>
      <c r="D232" s="53"/>
      <c r="E232" s="54"/>
      <c r="F232" s="54"/>
      <c r="G232" s="54"/>
      <c r="H232" s="55"/>
      <c r="I232" s="56"/>
      <c r="J232" s="22"/>
      <c r="K232" s="70"/>
      <c r="L232" s="70"/>
      <c r="M232" s="70"/>
      <c r="N232" s="70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  <c r="BB232" s="71"/>
      <c r="BC232" s="71"/>
      <c r="BD232" s="71"/>
      <c r="BE232" s="71"/>
      <c r="BF232" s="71"/>
      <c r="BG232" s="71"/>
      <c r="BH232" s="71"/>
      <c r="BI232" s="71"/>
      <c r="BJ232" s="71"/>
      <c r="BK232" s="71"/>
      <c r="BL232" s="71"/>
      <c r="BM232" s="71"/>
      <c r="BN232" s="71"/>
      <c r="BO232" s="71"/>
      <c r="BP232" s="71"/>
      <c r="BQ232" s="71"/>
      <c r="BR232" s="71"/>
      <c r="BS232" s="71"/>
      <c r="BT232" s="71"/>
      <c r="BU232" s="71"/>
      <c r="BV232" s="71"/>
      <c r="BW232" s="71"/>
      <c r="BX232" s="71"/>
      <c r="BY232" s="71"/>
      <c r="BZ232" s="71"/>
      <c r="CA232" s="71"/>
      <c r="CB232" s="71"/>
      <c r="CC232" s="71"/>
      <c r="CD232" s="71"/>
      <c r="CE232" s="71"/>
      <c r="CF232" s="71"/>
      <c r="CG232" s="71"/>
      <c r="CH232" s="71"/>
      <c r="CI232" s="71"/>
      <c r="CJ232" s="71"/>
      <c r="CK232" s="71"/>
      <c r="CL232" s="71"/>
      <c r="CM232" s="71"/>
      <c r="CN232" s="71"/>
      <c r="CO232" s="71"/>
      <c r="CP232" s="71"/>
      <c r="CQ232" s="71"/>
      <c r="CR232" s="71"/>
      <c r="CS232" s="71"/>
      <c r="CT232" s="71"/>
      <c r="CU232" s="71"/>
      <c r="CV232" s="71"/>
      <c r="CW232" s="71"/>
      <c r="CX232" s="71"/>
      <c r="CY232" s="71"/>
      <c r="CZ232" s="71"/>
      <c r="DA232" s="71"/>
      <c r="DB232" s="71"/>
      <c r="DC232" s="71"/>
      <c r="DD232" s="71"/>
      <c r="DE232" s="71"/>
      <c r="DF232" s="71"/>
      <c r="DG232" s="71"/>
      <c r="DH232" s="71"/>
      <c r="DI232" s="71"/>
      <c r="DJ232" s="71"/>
      <c r="DK232" s="71"/>
      <c r="DL232" s="71"/>
      <c r="DM232" s="71"/>
      <c r="DN232" s="71"/>
      <c r="DO232" s="71"/>
      <c r="DP232" s="71"/>
      <c r="DQ232" s="71"/>
      <c r="DR232" s="71"/>
      <c r="DS232" s="71"/>
      <c r="DT232" s="71"/>
      <c r="DU232" s="71"/>
      <c r="DV232" s="71"/>
      <c r="DW232" s="71"/>
      <c r="DX232" s="71"/>
      <c r="DY232" s="71"/>
    </row>
    <row r="233" spans="1:129" s="16" customFormat="1" ht="11.25">
      <c r="A233" s="57"/>
      <c r="B233" s="57" t="s">
        <v>121</v>
      </c>
      <c r="C233" s="57"/>
      <c r="D233" s="58"/>
      <c r="E233" s="112">
        <f>E234+E245</f>
        <v>4118846</v>
      </c>
      <c r="F233" s="112">
        <f>F234+F245</f>
        <v>36372500</v>
      </c>
      <c r="G233" s="112">
        <f>G234+G245</f>
        <v>16114500</v>
      </c>
      <c r="H233" s="112">
        <f>H234+H245</f>
        <v>11787111</v>
      </c>
      <c r="I233" s="222">
        <f>H233*100/E233</f>
        <v>286.1750839919725</v>
      </c>
      <c r="J233" s="222">
        <f>H233*100/F233</f>
        <v>32.40665612756891</v>
      </c>
      <c r="K233" s="70"/>
      <c r="L233" s="70"/>
      <c r="M233" s="70"/>
      <c r="N233" s="70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1"/>
      <c r="BH233" s="71"/>
      <c r="BI233" s="71"/>
      <c r="BJ233" s="71"/>
      <c r="BK233" s="71"/>
      <c r="BL233" s="71"/>
      <c r="BM233" s="71"/>
      <c r="BN233" s="71"/>
      <c r="BO233" s="71"/>
      <c r="BP233" s="71"/>
      <c r="BQ233" s="71"/>
      <c r="BR233" s="71"/>
      <c r="BS233" s="71"/>
      <c r="BT233" s="71"/>
      <c r="BU233" s="71"/>
      <c r="BV233" s="71"/>
      <c r="BW233" s="71"/>
      <c r="BX233" s="71"/>
      <c r="BY233" s="71"/>
      <c r="BZ233" s="71"/>
      <c r="CA233" s="71"/>
      <c r="CB233" s="71"/>
      <c r="CC233" s="71"/>
      <c r="CD233" s="71"/>
      <c r="CE233" s="71"/>
      <c r="CF233" s="71"/>
      <c r="CG233" s="71"/>
      <c r="CH233" s="71"/>
      <c r="CI233" s="71"/>
      <c r="CJ233" s="71"/>
      <c r="CK233" s="71"/>
      <c r="CL233" s="71"/>
      <c r="CM233" s="71"/>
      <c r="CN233" s="71"/>
      <c r="CO233" s="71"/>
      <c r="CP233" s="71"/>
      <c r="CQ233" s="71"/>
      <c r="CR233" s="71"/>
      <c r="CS233" s="71"/>
      <c r="CT233" s="71"/>
      <c r="CU233" s="71"/>
      <c r="CV233" s="71"/>
      <c r="CW233" s="71"/>
      <c r="CX233" s="71"/>
      <c r="CY233" s="71"/>
      <c r="CZ233" s="71"/>
      <c r="DA233" s="71"/>
      <c r="DB233" s="71"/>
      <c r="DC233" s="71"/>
      <c r="DD233" s="71"/>
      <c r="DE233" s="71"/>
      <c r="DF233" s="71"/>
      <c r="DG233" s="71"/>
      <c r="DH233" s="71"/>
      <c r="DI233" s="71"/>
      <c r="DJ233" s="71"/>
      <c r="DK233" s="71"/>
      <c r="DL233" s="71"/>
      <c r="DM233" s="71"/>
      <c r="DN233" s="71"/>
      <c r="DO233" s="71"/>
      <c r="DP233" s="71"/>
      <c r="DQ233" s="71"/>
      <c r="DR233" s="71"/>
      <c r="DS233" s="71"/>
      <c r="DT233" s="71"/>
      <c r="DU233" s="71"/>
      <c r="DV233" s="71"/>
      <c r="DW233" s="71"/>
      <c r="DX233" s="71"/>
      <c r="DY233" s="71"/>
    </row>
    <row r="234" spans="1:129" s="16" customFormat="1" ht="11.25">
      <c r="A234" s="61">
        <v>6</v>
      </c>
      <c r="B234" s="61"/>
      <c r="C234" s="61" t="s">
        <v>9</v>
      </c>
      <c r="D234" s="62"/>
      <c r="E234" s="113">
        <f>E237+E239+E241+E243+E244</f>
        <v>4118846</v>
      </c>
      <c r="F234" s="113">
        <f>F237+F239+F241+F243+F244</f>
        <v>36302500</v>
      </c>
      <c r="G234" s="113">
        <f>G237+G239+G241+G243+G244</f>
        <v>16044500</v>
      </c>
      <c r="H234" s="113">
        <f>H237+H239+H241+H243+H244</f>
        <v>11784619</v>
      </c>
      <c r="I234" s="222">
        <f>H234*100/E234</f>
        <v>286.11458160853795</v>
      </c>
      <c r="J234" s="222">
        <f>H234*100/F234</f>
        <v>32.46227945733765</v>
      </c>
      <c r="K234" s="70"/>
      <c r="L234" s="70"/>
      <c r="M234" s="70"/>
      <c r="N234" s="70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  <c r="BG234" s="71"/>
      <c r="BH234" s="71"/>
      <c r="BI234" s="71"/>
      <c r="BJ234" s="71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1"/>
      <c r="BY234" s="71"/>
      <c r="BZ234" s="71"/>
      <c r="CA234" s="71"/>
      <c r="CB234" s="71"/>
      <c r="CC234" s="71"/>
      <c r="CD234" s="71"/>
      <c r="CE234" s="71"/>
      <c r="CF234" s="71"/>
      <c r="CG234" s="71"/>
      <c r="CH234" s="71"/>
      <c r="CI234" s="71"/>
      <c r="CJ234" s="71"/>
      <c r="CK234" s="71"/>
      <c r="CL234" s="71"/>
      <c r="CM234" s="71"/>
      <c r="CN234" s="71"/>
      <c r="CO234" s="71"/>
      <c r="CP234" s="71"/>
      <c r="CQ234" s="71"/>
      <c r="CR234" s="71"/>
      <c r="CS234" s="71"/>
      <c r="CT234" s="71"/>
      <c r="CU234" s="71"/>
      <c r="CV234" s="71"/>
      <c r="CW234" s="71"/>
      <c r="CX234" s="71"/>
      <c r="CY234" s="71"/>
      <c r="CZ234" s="71"/>
      <c r="DA234" s="71"/>
      <c r="DB234" s="71"/>
      <c r="DC234" s="71"/>
      <c r="DD234" s="71"/>
      <c r="DE234" s="71"/>
      <c r="DF234" s="71"/>
      <c r="DG234" s="71"/>
      <c r="DH234" s="71"/>
      <c r="DI234" s="71"/>
      <c r="DJ234" s="71"/>
      <c r="DK234" s="71"/>
      <c r="DL234" s="71"/>
      <c r="DM234" s="71"/>
      <c r="DN234" s="71"/>
      <c r="DO234" s="71"/>
      <c r="DP234" s="71"/>
      <c r="DQ234" s="71"/>
      <c r="DR234" s="71"/>
      <c r="DS234" s="71"/>
      <c r="DT234" s="71"/>
      <c r="DU234" s="71"/>
      <c r="DV234" s="71"/>
      <c r="DW234" s="71"/>
      <c r="DX234" s="71"/>
      <c r="DY234" s="71"/>
    </row>
    <row r="235" spans="1:129" s="16" customFormat="1" ht="11.25">
      <c r="A235" s="70"/>
      <c r="B235" s="70"/>
      <c r="C235" s="70"/>
      <c r="D235" s="77"/>
      <c r="E235" s="84"/>
      <c r="F235" s="79"/>
      <c r="G235" s="79"/>
      <c r="H235" s="84"/>
      <c r="I235" s="84"/>
      <c r="J235" s="25"/>
      <c r="K235" s="70"/>
      <c r="L235" s="70"/>
      <c r="M235" s="70"/>
      <c r="N235" s="70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  <c r="BG235" s="71"/>
      <c r="BH235" s="71"/>
      <c r="BI235" s="71"/>
      <c r="BJ235" s="71"/>
      <c r="BK235" s="71"/>
      <c r="BL235" s="71"/>
      <c r="BM235" s="71"/>
      <c r="BN235" s="71"/>
      <c r="BO235" s="71"/>
      <c r="BP235" s="71"/>
      <c r="BQ235" s="71"/>
      <c r="BR235" s="71"/>
      <c r="BS235" s="71"/>
      <c r="BT235" s="71"/>
      <c r="BU235" s="71"/>
      <c r="BV235" s="71"/>
      <c r="BW235" s="71"/>
      <c r="BX235" s="71"/>
      <c r="BY235" s="71"/>
      <c r="BZ235" s="71"/>
      <c r="CA235" s="71"/>
      <c r="CB235" s="71"/>
      <c r="CC235" s="71"/>
      <c r="CD235" s="71"/>
      <c r="CE235" s="71"/>
      <c r="CF235" s="71"/>
      <c r="CG235" s="71"/>
      <c r="CH235" s="71"/>
      <c r="CI235" s="71"/>
      <c r="CJ235" s="71"/>
      <c r="CK235" s="71"/>
      <c r="CL235" s="71"/>
      <c r="CM235" s="71"/>
      <c r="CN235" s="71"/>
      <c r="CO235" s="71"/>
      <c r="CP235" s="71"/>
      <c r="CQ235" s="71"/>
      <c r="CR235" s="71"/>
      <c r="CS235" s="71"/>
      <c r="CT235" s="71"/>
      <c r="CU235" s="71"/>
      <c r="CV235" s="71"/>
      <c r="CW235" s="71"/>
      <c r="CX235" s="71"/>
      <c r="CY235" s="71"/>
      <c r="CZ235" s="71"/>
      <c r="DA235" s="71"/>
      <c r="DB235" s="71"/>
      <c r="DC235" s="71"/>
      <c r="DD235" s="71"/>
      <c r="DE235" s="71"/>
      <c r="DF235" s="71"/>
      <c r="DG235" s="71"/>
      <c r="DH235" s="71"/>
      <c r="DI235" s="71"/>
      <c r="DJ235" s="71"/>
      <c r="DK235" s="71"/>
      <c r="DL235" s="71"/>
      <c r="DM235" s="71"/>
      <c r="DN235" s="71"/>
      <c r="DO235" s="71"/>
      <c r="DP235" s="71"/>
      <c r="DQ235" s="71"/>
      <c r="DR235" s="71"/>
      <c r="DS235" s="71"/>
      <c r="DT235" s="71"/>
      <c r="DU235" s="71"/>
      <c r="DV235" s="71"/>
      <c r="DW235" s="71"/>
      <c r="DX235" s="71"/>
      <c r="DY235" s="71"/>
    </row>
    <row r="236" spans="1:129" s="16" customFormat="1" ht="13.5" customHeight="1">
      <c r="A236" s="246" t="s">
        <v>180</v>
      </c>
      <c r="B236" s="246"/>
      <c r="C236" s="246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70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  <c r="BB236" s="71"/>
      <c r="BC236" s="71"/>
      <c r="BD236" s="71"/>
      <c r="BE236" s="71"/>
      <c r="BF236" s="71"/>
      <c r="BG236" s="71"/>
      <c r="BH236" s="71"/>
      <c r="BI236" s="71"/>
      <c r="BJ236" s="71"/>
      <c r="BK236" s="71"/>
      <c r="BL236" s="71"/>
      <c r="BM236" s="71"/>
      <c r="BN236" s="71"/>
      <c r="BO236" s="71"/>
      <c r="BP236" s="71"/>
      <c r="BQ236" s="71"/>
      <c r="BR236" s="71"/>
      <c r="BS236" s="71"/>
      <c r="BT236" s="71"/>
      <c r="BU236" s="71"/>
      <c r="BV236" s="71"/>
      <c r="BW236" s="71"/>
      <c r="BX236" s="71"/>
      <c r="BY236" s="71"/>
      <c r="BZ236" s="71"/>
      <c r="CA236" s="71"/>
      <c r="CB236" s="71"/>
      <c r="CC236" s="71"/>
      <c r="CD236" s="71"/>
      <c r="CE236" s="71"/>
      <c r="CF236" s="71"/>
      <c r="CG236" s="71"/>
      <c r="CH236" s="71"/>
      <c r="CI236" s="71"/>
      <c r="CJ236" s="71"/>
      <c r="CK236" s="71"/>
      <c r="CL236" s="71"/>
      <c r="CM236" s="71"/>
      <c r="CN236" s="71"/>
      <c r="CO236" s="71"/>
      <c r="CP236" s="71"/>
      <c r="CQ236" s="71"/>
      <c r="CR236" s="71"/>
      <c r="CS236" s="71"/>
      <c r="CT236" s="71"/>
      <c r="CU236" s="71"/>
      <c r="CV236" s="71"/>
      <c r="CW236" s="71"/>
      <c r="CX236" s="71"/>
      <c r="CY236" s="71"/>
      <c r="CZ236" s="71"/>
      <c r="DA236" s="71"/>
      <c r="DB236" s="71"/>
      <c r="DC236" s="71"/>
      <c r="DD236" s="71"/>
      <c r="DE236" s="71"/>
      <c r="DF236" s="71"/>
      <c r="DG236" s="71"/>
      <c r="DH236" s="71"/>
      <c r="DI236" s="71"/>
      <c r="DJ236" s="71"/>
      <c r="DK236" s="71"/>
      <c r="DL236" s="71"/>
      <c r="DM236" s="71"/>
      <c r="DN236" s="71"/>
      <c r="DO236" s="71"/>
      <c r="DP236" s="71"/>
      <c r="DQ236" s="71"/>
      <c r="DR236" s="71"/>
      <c r="DS236" s="71"/>
      <c r="DT236" s="71"/>
      <c r="DU236" s="71"/>
      <c r="DV236" s="71"/>
      <c r="DW236" s="71"/>
      <c r="DX236" s="71"/>
      <c r="DY236" s="71"/>
    </row>
    <row r="237" spans="1:129" s="16" customFormat="1" ht="11.25">
      <c r="A237" s="70"/>
      <c r="B237" s="66">
        <v>61</v>
      </c>
      <c r="C237" s="65" t="s">
        <v>122</v>
      </c>
      <c r="D237" s="67"/>
      <c r="E237" s="91">
        <f>E162</f>
        <v>3120709</v>
      </c>
      <c r="F237" s="91">
        <f>F162</f>
        <v>3029000</v>
      </c>
      <c r="G237" s="91">
        <f>G162</f>
        <v>3029000</v>
      </c>
      <c r="H237" s="91">
        <f>H162</f>
        <v>6878574</v>
      </c>
      <c r="I237" s="219">
        <f>H237*100/E237</f>
        <v>220.4170270281529</v>
      </c>
      <c r="J237" s="219">
        <f>H237*100/F237</f>
        <v>227.09059095411027</v>
      </c>
      <c r="K237" s="70"/>
      <c r="L237" s="70"/>
      <c r="M237" s="70"/>
      <c r="N237" s="70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  <c r="BG237" s="71"/>
      <c r="BH237" s="71"/>
      <c r="BI237" s="71"/>
      <c r="BJ237" s="71"/>
      <c r="BK237" s="71"/>
      <c r="BL237" s="71"/>
      <c r="BM237" s="71"/>
      <c r="BN237" s="71"/>
      <c r="BO237" s="71"/>
      <c r="BP237" s="71"/>
      <c r="BQ237" s="71"/>
      <c r="BR237" s="71"/>
      <c r="BS237" s="71"/>
      <c r="BT237" s="71"/>
      <c r="BU237" s="71"/>
      <c r="BV237" s="71"/>
      <c r="BW237" s="71"/>
      <c r="BX237" s="71"/>
      <c r="BY237" s="71"/>
      <c r="BZ237" s="71"/>
      <c r="CA237" s="71"/>
      <c r="CB237" s="71"/>
      <c r="CC237" s="71"/>
      <c r="CD237" s="71"/>
      <c r="CE237" s="71"/>
      <c r="CF237" s="71"/>
      <c r="CG237" s="71"/>
      <c r="CH237" s="71"/>
      <c r="CI237" s="71"/>
      <c r="CJ237" s="71"/>
      <c r="CK237" s="71"/>
      <c r="CL237" s="71"/>
      <c r="CM237" s="71"/>
      <c r="CN237" s="71"/>
      <c r="CO237" s="71"/>
      <c r="CP237" s="71"/>
      <c r="CQ237" s="71"/>
      <c r="CR237" s="71"/>
      <c r="CS237" s="71"/>
      <c r="CT237" s="71"/>
      <c r="CU237" s="71"/>
      <c r="CV237" s="71"/>
      <c r="CW237" s="71"/>
      <c r="CX237" s="71"/>
      <c r="CY237" s="71"/>
      <c r="CZ237" s="71"/>
      <c r="DA237" s="71"/>
      <c r="DB237" s="71"/>
      <c r="DC237" s="71"/>
      <c r="DD237" s="71"/>
      <c r="DE237" s="71"/>
      <c r="DF237" s="71"/>
      <c r="DG237" s="71"/>
      <c r="DH237" s="71"/>
      <c r="DI237" s="71"/>
      <c r="DJ237" s="71"/>
      <c r="DK237" s="71"/>
      <c r="DL237" s="71"/>
      <c r="DM237" s="71"/>
      <c r="DN237" s="71"/>
      <c r="DO237" s="71"/>
      <c r="DP237" s="71"/>
      <c r="DQ237" s="71"/>
      <c r="DR237" s="71"/>
      <c r="DS237" s="71"/>
      <c r="DT237" s="71"/>
      <c r="DU237" s="71"/>
      <c r="DV237" s="71"/>
      <c r="DW237" s="71"/>
      <c r="DX237" s="71"/>
      <c r="DY237" s="71"/>
    </row>
    <row r="238" spans="1:129" s="16" customFormat="1" ht="11.25">
      <c r="A238" s="247" t="s">
        <v>181</v>
      </c>
      <c r="B238" s="247"/>
      <c r="C238" s="247"/>
      <c r="D238" s="247"/>
      <c r="E238" s="247"/>
      <c r="F238" s="247"/>
      <c r="G238" s="247"/>
      <c r="H238" s="247"/>
      <c r="I238" s="247"/>
      <c r="J238" s="247"/>
      <c r="K238" s="247"/>
      <c r="L238" s="247"/>
      <c r="M238" s="247"/>
      <c r="N238" s="70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  <c r="BA238" s="71"/>
      <c r="BB238" s="71"/>
      <c r="BC238" s="71"/>
      <c r="BD238" s="71"/>
      <c r="BE238" s="71"/>
      <c r="BF238" s="71"/>
      <c r="BG238" s="71"/>
      <c r="BH238" s="71"/>
      <c r="BI238" s="71"/>
      <c r="BJ238" s="71"/>
      <c r="BK238" s="71"/>
      <c r="BL238" s="71"/>
      <c r="BM238" s="71"/>
      <c r="BN238" s="71"/>
      <c r="BO238" s="71"/>
      <c r="BP238" s="71"/>
      <c r="BQ238" s="71"/>
      <c r="BR238" s="71"/>
      <c r="BS238" s="71"/>
      <c r="BT238" s="71"/>
      <c r="BU238" s="71"/>
      <c r="BV238" s="71"/>
      <c r="BW238" s="71"/>
      <c r="BX238" s="71"/>
      <c r="BY238" s="71"/>
      <c r="BZ238" s="71"/>
      <c r="CA238" s="71"/>
      <c r="CB238" s="71"/>
      <c r="CC238" s="71"/>
      <c r="CD238" s="71"/>
      <c r="CE238" s="71"/>
      <c r="CF238" s="71"/>
      <c r="CG238" s="71"/>
      <c r="CH238" s="71"/>
      <c r="CI238" s="71"/>
      <c r="CJ238" s="71"/>
      <c r="CK238" s="71"/>
      <c r="CL238" s="71"/>
      <c r="CM238" s="71"/>
      <c r="CN238" s="71"/>
      <c r="CO238" s="71"/>
      <c r="CP238" s="71"/>
      <c r="CQ238" s="71"/>
      <c r="CR238" s="71"/>
      <c r="CS238" s="71"/>
      <c r="CT238" s="71"/>
      <c r="CU238" s="71"/>
      <c r="CV238" s="71"/>
      <c r="CW238" s="71"/>
      <c r="CX238" s="71"/>
      <c r="CY238" s="71"/>
      <c r="CZ238" s="71"/>
      <c r="DA238" s="71"/>
      <c r="DB238" s="71"/>
      <c r="DC238" s="71"/>
      <c r="DD238" s="71"/>
      <c r="DE238" s="71"/>
      <c r="DF238" s="71"/>
      <c r="DG238" s="71"/>
      <c r="DH238" s="71"/>
      <c r="DI238" s="71"/>
      <c r="DJ238" s="71"/>
      <c r="DK238" s="71"/>
      <c r="DL238" s="71"/>
      <c r="DM238" s="71"/>
      <c r="DN238" s="71"/>
      <c r="DO238" s="71"/>
      <c r="DP238" s="71"/>
      <c r="DQ238" s="71"/>
      <c r="DR238" s="71"/>
      <c r="DS238" s="71"/>
      <c r="DT238" s="71"/>
      <c r="DU238" s="71"/>
      <c r="DV238" s="71"/>
      <c r="DW238" s="71"/>
      <c r="DX238" s="71"/>
      <c r="DY238" s="71"/>
    </row>
    <row r="239" spans="1:129" s="16" customFormat="1" ht="11.25">
      <c r="A239" s="70"/>
      <c r="B239" s="66">
        <v>63</v>
      </c>
      <c r="C239" s="65" t="s">
        <v>133</v>
      </c>
      <c r="D239" s="67"/>
      <c r="E239" s="91">
        <f>E173</f>
        <v>0</v>
      </c>
      <c r="F239" s="69">
        <f>F173</f>
        <v>29713500</v>
      </c>
      <c r="G239" s="69">
        <f>G173</f>
        <v>9455500</v>
      </c>
      <c r="H239" s="81">
        <f>H173</f>
        <v>2175020</v>
      </c>
      <c r="I239" s="81">
        <v>0</v>
      </c>
      <c r="J239" s="65"/>
      <c r="K239" s="70"/>
      <c r="L239" s="70"/>
      <c r="M239" s="70"/>
      <c r="N239" s="70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1"/>
      <c r="BH239" s="71"/>
      <c r="BI239" s="71"/>
      <c r="BJ239" s="71"/>
      <c r="BK239" s="71"/>
      <c r="BL239" s="71"/>
      <c r="BM239" s="71"/>
      <c r="BN239" s="71"/>
      <c r="BO239" s="71"/>
      <c r="BP239" s="71"/>
      <c r="BQ239" s="71"/>
      <c r="BR239" s="71"/>
      <c r="BS239" s="71"/>
      <c r="BT239" s="71"/>
      <c r="BU239" s="71"/>
      <c r="BV239" s="71"/>
      <c r="BW239" s="71"/>
      <c r="BX239" s="71"/>
      <c r="BY239" s="71"/>
      <c r="BZ239" s="71"/>
      <c r="CA239" s="71"/>
      <c r="CB239" s="71"/>
      <c r="CC239" s="71"/>
      <c r="CD239" s="71"/>
      <c r="CE239" s="71"/>
      <c r="CF239" s="71"/>
      <c r="CG239" s="71"/>
      <c r="CH239" s="71"/>
      <c r="CI239" s="71"/>
      <c r="CJ239" s="71"/>
      <c r="CK239" s="71"/>
      <c r="CL239" s="71"/>
      <c r="CM239" s="71"/>
      <c r="CN239" s="71"/>
      <c r="CO239" s="71"/>
      <c r="CP239" s="71"/>
      <c r="CQ239" s="71"/>
      <c r="CR239" s="71"/>
      <c r="CS239" s="71"/>
      <c r="CT239" s="71"/>
      <c r="CU239" s="71"/>
      <c r="CV239" s="71"/>
      <c r="CW239" s="71"/>
      <c r="CX239" s="71"/>
      <c r="CY239" s="71"/>
      <c r="CZ239" s="71"/>
      <c r="DA239" s="71"/>
      <c r="DB239" s="71"/>
      <c r="DC239" s="71"/>
      <c r="DD239" s="71"/>
      <c r="DE239" s="71"/>
      <c r="DF239" s="71"/>
      <c r="DG239" s="71"/>
      <c r="DH239" s="71"/>
      <c r="DI239" s="71"/>
      <c r="DJ239" s="71"/>
      <c r="DK239" s="71"/>
      <c r="DL239" s="71"/>
      <c r="DM239" s="71"/>
      <c r="DN239" s="71"/>
      <c r="DO239" s="71"/>
      <c r="DP239" s="71"/>
      <c r="DQ239" s="71"/>
      <c r="DR239" s="71"/>
      <c r="DS239" s="71"/>
      <c r="DT239" s="71"/>
      <c r="DU239" s="71"/>
      <c r="DV239" s="71"/>
      <c r="DW239" s="71"/>
      <c r="DX239" s="71"/>
      <c r="DY239" s="71"/>
    </row>
    <row r="240" spans="1:129" s="16" customFormat="1" ht="11.25">
      <c r="A240" s="247" t="s">
        <v>182</v>
      </c>
      <c r="B240" s="247"/>
      <c r="C240" s="247"/>
      <c r="D240" s="247"/>
      <c r="E240" s="247"/>
      <c r="F240" s="247"/>
      <c r="G240" s="247"/>
      <c r="H240" s="247"/>
      <c r="I240" s="247"/>
      <c r="J240" s="247"/>
      <c r="K240" s="247"/>
      <c r="L240" s="70"/>
      <c r="M240" s="70"/>
      <c r="N240" s="70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  <c r="BB240" s="71"/>
      <c r="BC240" s="71"/>
      <c r="BD240" s="71"/>
      <c r="BE240" s="71"/>
      <c r="BF240" s="71"/>
      <c r="BG240" s="71"/>
      <c r="BH240" s="71"/>
      <c r="BI240" s="71"/>
      <c r="BJ240" s="71"/>
      <c r="BK240" s="71"/>
      <c r="BL240" s="71"/>
      <c r="BM240" s="71"/>
      <c r="BN240" s="71"/>
      <c r="BO240" s="71"/>
      <c r="BP240" s="71"/>
      <c r="BQ240" s="71"/>
      <c r="BR240" s="71"/>
      <c r="BS240" s="71"/>
      <c r="BT240" s="71"/>
      <c r="BU240" s="71"/>
      <c r="BV240" s="71"/>
      <c r="BW240" s="71"/>
      <c r="BX240" s="71"/>
      <c r="BY240" s="71"/>
      <c r="BZ240" s="71"/>
      <c r="CA240" s="71"/>
      <c r="CB240" s="71"/>
      <c r="CC240" s="71"/>
      <c r="CD240" s="71"/>
      <c r="CE240" s="71"/>
      <c r="CF240" s="71"/>
      <c r="CG240" s="71"/>
      <c r="CH240" s="71"/>
      <c r="CI240" s="71"/>
      <c r="CJ240" s="71"/>
      <c r="CK240" s="71"/>
      <c r="CL240" s="71"/>
      <c r="CM240" s="71"/>
      <c r="CN240" s="71"/>
      <c r="CO240" s="71"/>
      <c r="CP240" s="71"/>
      <c r="CQ240" s="71"/>
      <c r="CR240" s="71"/>
      <c r="CS240" s="71"/>
      <c r="CT240" s="71"/>
      <c r="CU240" s="71"/>
      <c r="CV240" s="71"/>
      <c r="CW240" s="71"/>
      <c r="CX240" s="71"/>
      <c r="CY240" s="71"/>
      <c r="CZ240" s="71"/>
      <c r="DA240" s="71"/>
      <c r="DB240" s="71"/>
      <c r="DC240" s="71"/>
      <c r="DD240" s="71"/>
      <c r="DE240" s="71"/>
      <c r="DF240" s="71"/>
      <c r="DG240" s="71"/>
      <c r="DH240" s="71"/>
      <c r="DI240" s="71"/>
      <c r="DJ240" s="71"/>
      <c r="DK240" s="71"/>
      <c r="DL240" s="71"/>
      <c r="DM240" s="71"/>
      <c r="DN240" s="71"/>
      <c r="DO240" s="71"/>
      <c r="DP240" s="71"/>
      <c r="DQ240" s="71"/>
      <c r="DR240" s="71"/>
      <c r="DS240" s="71"/>
      <c r="DT240" s="71"/>
      <c r="DU240" s="71"/>
      <c r="DV240" s="71"/>
      <c r="DW240" s="71"/>
      <c r="DX240" s="71"/>
      <c r="DY240" s="71"/>
    </row>
    <row r="241" spans="1:129" s="16" customFormat="1" ht="11.25">
      <c r="A241" s="70"/>
      <c r="B241" s="66">
        <v>64</v>
      </c>
      <c r="C241" s="65" t="s">
        <v>139</v>
      </c>
      <c r="D241" s="67"/>
      <c r="E241" s="91">
        <f>E179</f>
        <v>704183</v>
      </c>
      <c r="F241" s="69">
        <f>F179</f>
        <v>2250000</v>
      </c>
      <c r="G241" s="69">
        <f>G179</f>
        <v>2250000</v>
      </c>
      <c r="H241" s="81">
        <f>H179</f>
        <v>1324042</v>
      </c>
      <c r="I241" s="81">
        <v>0</v>
      </c>
      <c r="J241" s="65"/>
      <c r="K241" s="70"/>
      <c r="L241" s="70"/>
      <c r="M241" s="70"/>
      <c r="N241" s="70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1"/>
      <c r="BH241" s="71"/>
      <c r="BI241" s="71"/>
      <c r="BJ241" s="71"/>
      <c r="BK241" s="71"/>
      <c r="BL241" s="71"/>
      <c r="BM241" s="71"/>
      <c r="BN241" s="71"/>
      <c r="BO241" s="71"/>
      <c r="BP241" s="71"/>
      <c r="BQ241" s="71"/>
      <c r="BR241" s="71"/>
      <c r="BS241" s="71"/>
      <c r="BT241" s="71"/>
      <c r="BU241" s="71"/>
      <c r="BV241" s="71"/>
      <c r="BW241" s="71"/>
      <c r="BX241" s="71"/>
      <c r="BY241" s="71"/>
      <c r="BZ241" s="71"/>
      <c r="CA241" s="71"/>
      <c r="CB241" s="71"/>
      <c r="CC241" s="71"/>
      <c r="CD241" s="71"/>
      <c r="CE241" s="71"/>
      <c r="CF241" s="71"/>
      <c r="CG241" s="71"/>
      <c r="CH241" s="71"/>
      <c r="CI241" s="71"/>
      <c r="CJ241" s="71"/>
      <c r="CK241" s="71"/>
      <c r="CL241" s="71"/>
      <c r="CM241" s="71"/>
      <c r="CN241" s="71"/>
      <c r="CO241" s="71"/>
      <c r="CP241" s="71"/>
      <c r="CQ241" s="71"/>
      <c r="CR241" s="71"/>
      <c r="CS241" s="71"/>
      <c r="CT241" s="71"/>
      <c r="CU241" s="71"/>
      <c r="CV241" s="71"/>
      <c r="CW241" s="71"/>
      <c r="CX241" s="71"/>
      <c r="CY241" s="71"/>
      <c r="CZ241" s="71"/>
      <c r="DA241" s="71"/>
      <c r="DB241" s="71"/>
      <c r="DC241" s="71"/>
      <c r="DD241" s="71"/>
      <c r="DE241" s="71"/>
      <c r="DF241" s="71"/>
      <c r="DG241" s="71"/>
      <c r="DH241" s="71"/>
      <c r="DI241" s="71"/>
      <c r="DJ241" s="71"/>
      <c r="DK241" s="71"/>
      <c r="DL241" s="71"/>
      <c r="DM241" s="71"/>
      <c r="DN241" s="71"/>
      <c r="DO241" s="71"/>
      <c r="DP241" s="71"/>
      <c r="DQ241" s="71"/>
      <c r="DR241" s="71"/>
      <c r="DS241" s="71"/>
      <c r="DT241" s="71"/>
      <c r="DU241" s="71"/>
      <c r="DV241" s="71"/>
      <c r="DW241" s="71"/>
      <c r="DX241" s="71"/>
      <c r="DY241" s="71"/>
    </row>
    <row r="242" spans="1:129" s="16" customFormat="1" ht="11.25">
      <c r="A242" s="247" t="s">
        <v>182</v>
      </c>
      <c r="B242" s="247"/>
      <c r="C242" s="247"/>
      <c r="D242" s="247"/>
      <c r="E242" s="247"/>
      <c r="F242" s="247"/>
      <c r="G242" s="247"/>
      <c r="H242" s="247"/>
      <c r="I242" s="247"/>
      <c r="J242" s="247"/>
      <c r="K242" s="247"/>
      <c r="L242" s="70"/>
      <c r="M242" s="70"/>
      <c r="N242" s="70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  <c r="BB242" s="71"/>
      <c r="BC242" s="71"/>
      <c r="BD242" s="71"/>
      <c r="BE242" s="71"/>
      <c r="BF242" s="71"/>
      <c r="BG242" s="71"/>
      <c r="BH242" s="71"/>
      <c r="BI242" s="71"/>
      <c r="BJ242" s="71"/>
      <c r="BK242" s="71"/>
      <c r="BL242" s="71"/>
      <c r="BM242" s="71"/>
      <c r="BN242" s="71"/>
      <c r="BO242" s="71"/>
      <c r="BP242" s="71"/>
      <c r="BQ242" s="71"/>
      <c r="BR242" s="71"/>
      <c r="BS242" s="71"/>
      <c r="BT242" s="71"/>
      <c r="BU242" s="71"/>
      <c r="BV242" s="71"/>
      <c r="BW242" s="71"/>
      <c r="BX242" s="71"/>
      <c r="BY242" s="71"/>
      <c r="BZ242" s="71"/>
      <c r="CA242" s="71"/>
      <c r="CB242" s="71"/>
      <c r="CC242" s="71"/>
      <c r="CD242" s="71"/>
      <c r="CE242" s="71"/>
      <c r="CF242" s="71"/>
      <c r="CG242" s="71"/>
      <c r="CH242" s="71"/>
      <c r="CI242" s="71"/>
      <c r="CJ242" s="71"/>
      <c r="CK242" s="71"/>
      <c r="CL242" s="71"/>
      <c r="CM242" s="71"/>
      <c r="CN242" s="71"/>
      <c r="CO242" s="71"/>
      <c r="CP242" s="71"/>
      <c r="CQ242" s="71"/>
      <c r="CR242" s="71"/>
      <c r="CS242" s="71"/>
      <c r="CT242" s="71"/>
      <c r="CU242" s="71"/>
      <c r="CV242" s="71"/>
      <c r="CW242" s="71"/>
      <c r="CX242" s="71"/>
      <c r="CY242" s="71"/>
      <c r="CZ242" s="71"/>
      <c r="DA242" s="71"/>
      <c r="DB242" s="71"/>
      <c r="DC242" s="71"/>
      <c r="DD242" s="71"/>
      <c r="DE242" s="71"/>
      <c r="DF242" s="71"/>
      <c r="DG242" s="71"/>
      <c r="DH242" s="71"/>
      <c r="DI242" s="71"/>
      <c r="DJ242" s="71"/>
      <c r="DK242" s="71"/>
      <c r="DL242" s="71"/>
      <c r="DM242" s="71"/>
      <c r="DN242" s="71"/>
      <c r="DO242" s="71"/>
      <c r="DP242" s="71"/>
      <c r="DQ242" s="71"/>
      <c r="DR242" s="71"/>
      <c r="DS242" s="71"/>
      <c r="DT242" s="71"/>
      <c r="DU242" s="71"/>
      <c r="DV242" s="71"/>
      <c r="DW242" s="71"/>
      <c r="DX242" s="71"/>
      <c r="DY242" s="71"/>
    </row>
    <row r="243" spans="1:129" s="16" customFormat="1" ht="11.25">
      <c r="A243" s="70"/>
      <c r="B243" s="66">
        <v>65</v>
      </c>
      <c r="C243" s="65" t="s">
        <v>149</v>
      </c>
      <c r="D243" s="67"/>
      <c r="E243" s="81">
        <f>E189</f>
        <v>293954</v>
      </c>
      <c r="F243" s="81">
        <f>F189</f>
        <v>1190000</v>
      </c>
      <c r="G243" s="81">
        <f>G189</f>
        <v>1190000</v>
      </c>
      <c r="H243" s="81">
        <f>H189</f>
        <v>493647</v>
      </c>
      <c r="I243" s="81">
        <v>0</v>
      </c>
      <c r="J243" s="81"/>
      <c r="K243" s="70"/>
      <c r="L243" s="70"/>
      <c r="M243" s="70"/>
      <c r="N243" s="70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71"/>
      <c r="BA243" s="71"/>
      <c r="BB243" s="71"/>
      <c r="BC243" s="71"/>
      <c r="BD243" s="71"/>
      <c r="BE243" s="71"/>
      <c r="BF243" s="71"/>
      <c r="BG243" s="71"/>
      <c r="BH243" s="71"/>
      <c r="BI243" s="71"/>
      <c r="BJ243" s="71"/>
      <c r="BK243" s="71"/>
      <c r="BL243" s="71"/>
      <c r="BM243" s="71"/>
      <c r="BN243" s="71"/>
      <c r="BO243" s="71"/>
      <c r="BP243" s="71"/>
      <c r="BQ243" s="71"/>
      <c r="BR243" s="71"/>
      <c r="BS243" s="71"/>
      <c r="BT243" s="71"/>
      <c r="BU243" s="71"/>
      <c r="BV243" s="71"/>
      <c r="BW243" s="71"/>
      <c r="BX243" s="71"/>
      <c r="BY243" s="71"/>
      <c r="BZ243" s="71"/>
      <c r="CA243" s="71"/>
      <c r="CB243" s="71"/>
      <c r="CC243" s="71"/>
      <c r="CD243" s="71"/>
      <c r="CE243" s="71"/>
      <c r="CF243" s="71"/>
      <c r="CG243" s="71"/>
      <c r="CH243" s="71"/>
      <c r="CI243" s="71"/>
      <c r="CJ243" s="71"/>
      <c r="CK243" s="71"/>
      <c r="CL243" s="71"/>
      <c r="CM243" s="71"/>
      <c r="CN243" s="71"/>
      <c r="CO243" s="71"/>
      <c r="CP243" s="71"/>
      <c r="CQ243" s="71"/>
      <c r="CR243" s="71"/>
      <c r="CS243" s="71"/>
      <c r="CT243" s="71"/>
      <c r="CU243" s="71"/>
      <c r="CV243" s="71"/>
      <c r="CW243" s="71"/>
      <c r="CX243" s="71"/>
      <c r="CY243" s="71"/>
      <c r="CZ243" s="71"/>
      <c r="DA243" s="71"/>
      <c r="DB243" s="71"/>
      <c r="DC243" s="71"/>
      <c r="DD243" s="71"/>
      <c r="DE243" s="71"/>
      <c r="DF243" s="71"/>
      <c r="DG243" s="71"/>
      <c r="DH243" s="71"/>
      <c r="DI243" s="71"/>
      <c r="DJ243" s="71"/>
      <c r="DK243" s="71"/>
      <c r="DL243" s="71"/>
      <c r="DM243" s="71"/>
      <c r="DN243" s="71"/>
      <c r="DO243" s="71"/>
      <c r="DP243" s="71"/>
      <c r="DQ243" s="71"/>
      <c r="DR243" s="71"/>
      <c r="DS243" s="71"/>
      <c r="DT243" s="71"/>
      <c r="DU243" s="71"/>
      <c r="DV243" s="71"/>
      <c r="DW243" s="71"/>
      <c r="DX243" s="71"/>
      <c r="DY243" s="71"/>
    </row>
    <row r="244" spans="1:129" s="16" customFormat="1" ht="11.25">
      <c r="A244" s="70"/>
      <c r="B244" s="66">
        <v>66</v>
      </c>
      <c r="C244" s="65" t="s">
        <v>161</v>
      </c>
      <c r="D244" s="67"/>
      <c r="E244" s="81">
        <f>E202</f>
        <v>0</v>
      </c>
      <c r="F244" s="81">
        <f>F202</f>
        <v>120000</v>
      </c>
      <c r="G244" s="81">
        <f>G202</f>
        <v>120000</v>
      </c>
      <c r="H244" s="81">
        <f>H202</f>
        <v>913336</v>
      </c>
      <c r="I244" s="81">
        <v>0</v>
      </c>
      <c r="J244" s="81"/>
      <c r="K244" s="70"/>
      <c r="L244" s="70"/>
      <c r="M244" s="70"/>
      <c r="N244" s="70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  <c r="BU244" s="71"/>
      <c r="BV244" s="71"/>
      <c r="BW244" s="71"/>
      <c r="BX244" s="71"/>
      <c r="BY244" s="71"/>
      <c r="BZ244" s="71"/>
      <c r="CA244" s="71"/>
      <c r="CB244" s="71"/>
      <c r="CC244" s="71"/>
      <c r="CD244" s="71"/>
      <c r="CE244" s="71"/>
      <c r="CF244" s="71"/>
      <c r="CG244" s="71"/>
      <c r="CH244" s="71"/>
      <c r="CI244" s="71"/>
      <c r="CJ244" s="71"/>
      <c r="CK244" s="71"/>
      <c r="CL244" s="71"/>
      <c r="CM244" s="71"/>
      <c r="CN244" s="71"/>
      <c r="CO244" s="71"/>
      <c r="CP244" s="71"/>
      <c r="CQ244" s="71"/>
      <c r="CR244" s="71"/>
      <c r="CS244" s="71"/>
      <c r="CT244" s="71"/>
      <c r="CU244" s="71"/>
      <c r="CV244" s="71"/>
      <c r="CW244" s="71"/>
      <c r="CX244" s="71"/>
      <c r="CY244" s="71"/>
      <c r="CZ244" s="71"/>
      <c r="DA244" s="71"/>
      <c r="DB244" s="71"/>
      <c r="DC244" s="71"/>
      <c r="DD244" s="71"/>
      <c r="DE244" s="71"/>
      <c r="DF244" s="71"/>
      <c r="DG244" s="71"/>
      <c r="DH244" s="71"/>
      <c r="DI244" s="71"/>
      <c r="DJ244" s="71"/>
      <c r="DK244" s="71"/>
      <c r="DL244" s="71"/>
      <c r="DM244" s="71"/>
      <c r="DN244" s="71"/>
      <c r="DO244" s="71"/>
      <c r="DP244" s="71"/>
      <c r="DQ244" s="71"/>
      <c r="DR244" s="71"/>
      <c r="DS244" s="71"/>
      <c r="DT244" s="71"/>
      <c r="DU244" s="71"/>
      <c r="DV244" s="71"/>
      <c r="DW244" s="71"/>
      <c r="DX244" s="71"/>
      <c r="DY244" s="71"/>
    </row>
    <row r="245" spans="1:129" s="16" customFormat="1" ht="11.25">
      <c r="A245" s="61">
        <v>7</v>
      </c>
      <c r="B245" s="61"/>
      <c r="C245" s="61" t="s">
        <v>165</v>
      </c>
      <c r="D245" s="62"/>
      <c r="E245" s="113">
        <f>E247+E249</f>
        <v>0</v>
      </c>
      <c r="F245" s="113">
        <f>F247+F249</f>
        <v>70000</v>
      </c>
      <c r="G245" s="113">
        <f>F245</f>
        <v>70000</v>
      </c>
      <c r="H245" s="113">
        <f>H247+H249</f>
        <v>2492</v>
      </c>
      <c r="I245" s="222"/>
      <c r="J245" s="222">
        <f>H245*100/F245</f>
        <v>3.56</v>
      </c>
      <c r="K245" s="70"/>
      <c r="L245" s="70"/>
      <c r="M245" s="70"/>
      <c r="N245" s="70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1"/>
      <c r="BH245" s="71"/>
      <c r="BI245" s="71"/>
      <c r="BJ245" s="71"/>
      <c r="BK245" s="71"/>
      <c r="BL245" s="71"/>
      <c r="BM245" s="71"/>
      <c r="BN245" s="71"/>
      <c r="BO245" s="71"/>
      <c r="BP245" s="71"/>
      <c r="BQ245" s="71"/>
      <c r="BR245" s="71"/>
      <c r="BS245" s="71"/>
      <c r="BT245" s="71"/>
      <c r="BU245" s="71"/>
      <c r="BV245" s="71"/>
      <c r="BW245" s="71"/>
      <c r="BX245" s="71"/>
      <c r="BY245" s="71"/>
      <c r="BZ245" s="71"/>
      <c r="CA245" s="71"/>
      <c r="CB245" s="71"/>
      <c r="CC245" s="71"/>
      <c r="CD245" s="71"/>
      <c r="CE245" s="71"/>
      <c r="CF245" s="71"/>
      <c r="CG245" s="71"/>
      <c r="CH245" s="71"/>
      <c r="CI245" s="71"/>
      <c r="CJ245" s="71"/>
      <c r="CK245" s="71"/>
      <c r="CL245" s="71"/>
      <c r="CM245" s="71"/>
      <c r="CN245" s="71"/>
      <c r="CO245" s="71"/>
      <c r="CP245" s="71"/>
      <c r="CQ245" s="71"/>
      <c r="CR245" s="71"/>
      <c r="CS245" s="71"/>
      <c r="CT245" s="71"/>
      <c r="CU245" s="71"/>
      <c r="CV245" s="71"/>
      <c r="CW245" s="71"/>
      <c r="CX245" s="71"/>
      <c r="CY245" s="71"/>
      <c r="CZ245" s="71"/>
      <c r="DA245" s="71"/>
      <c r="DB245" s="71"/>
      <c r="DC245" s="71"/>
      <c r="DD245" s="71"/>
      <c r="DE245" s="71"/>
      <c r="DF245" s="71"/>
      <c r="DG245" s="71"/>
      <c r="DH245" s="71"/>
      <c r="DI245" s="71"/>
      <c r="DJ245" s="71"/>
      <c r="DK245" s="71"/>
      <c r="DL245" s="71"/>
      <c r="DM245" s="71"/>
      <c r="DN245" s="71"/>
      <c r="DO245" s="71"/>
      <c r="DP245" s="71"/>
      <c r="DQ245" s="71"/>
      <c r="DR245" s="71"/>
      <c r="DS245" s="71"/>
      <c r="DT245" s="71"/>
      <c r="DU245" s="71"/>
      <c r="DV245" s="71"/>
      <c r="DW245" s="71"/>
      <c r="DX245" s="71"/>
      <c r="DY245" s="71"/>
    </row>
    <row r="246" spans="1:129" s="16" customFormat="1" ht="11.25">
      <c r="A246" s="247" t="s">
        <v>183</v>
      </c>
      <c r="B246" s="247"/>
      <c r="C246" s="247"/>
      <c r="D246" s="247"/>
      <c r="E246" s="247"/>
      <c r="F246" s="247"/>
      <c r="G246" s="247"/>
      <c r="H246" s="247"/>
      <c r="I246" s="247"/>
      <c r="J246" s="247"/>
      <c r="K246" s="247"/>
      <c r="L246" s="247"/>
      <c r="M246" s="247"/>
      <c r="N246" s="70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71"/>
      <c r="BG246" s="71"/>
      <c r="BH246" s="71"/>
      <c r="BI246" s="71"/>
      <c r="BJ246" s="71"/>
      <c r="BK246" s="71"/>
      <c r="BL246" s="71"/>
      <c r="BM246" s="71"/>
      <c r="BN246" s="71"/>
      <c r="BO246" s="71"/>
      <c r="BP246" s="71"/>
      <c r="BQ246" s="71"/>
      <c r="BR246" s="71"/>
      <c r="BS246" s="71"/>
      <c r="BT246" s="71"/>
      <c r="BU246" s="71"/>
      <c r="BV246" s="71"/>
      <c r="BW246" s="71"/>
      <c r="BX246" s="71"/>
      <c r="BY246" s="71"/>
      <c r="BZ246" s="71"/>
      <c r="CA246" s="71"/>
      <c r="CB246" s="71"/>
      <c r="CC246" s="71"/>
      <c r="CD246" s="71"/>
      <c r="CE246" s="71"/>
      <c r="CF246" s="71"/>
      <c r="CG246" s="71"/>
      <c r="CH246" s="71"/>
      <c r="CI246" s="71"/>
      <c r="CJ246" s="71"/>
      <c r="CK246" s="71"/>
      <c r="CL246" s="71"/>
      <c r="CM246" s="71"/>
      <c r="CN246" s="71"/>
      <c r="CO246" s="71"/>
      <c r="CP246" s="71"/>
      <c r="CQ246" s="71"/>
      <c r="CR246" s="71"/>
      <c r="CS246" s="71"/>
      <c r="CT246" s="71"/>
      <c r="CU246" s="71"/>
      <c r="CV246" s="71"/>
      <c r="CW246" s="71"/>
      <c r="CX246" s="71"/>
      <c r="CY246" s="71"/>
      <c r="CZ246" s="71"/>
      <c r="DA246" s="71"/>
      <c r="DB246" s="71"/>
      <c r="DC246" s="71"/>
      <c r="DD246" s="71"/>
      <c r="DE246" s="71"/>
      <c r="DF246" s="71"/>
      <c r="DG246" s="71"/>
      <c r="DH246" s="71"/>
      <c r="DI246" s="71"/>
      <c r="DJ246" s="71"/>
      <c r="DK246" s="71"/>
      <c r="DL246" s="71"/>
      <c r="DM246" s="71"/>
      <c r="DN246" s="71"/>
      <c r="DO246" s="71"/>
      <c r="DP246" s="71"/>
      <c r="DQ246" s="71"/>
      <c r="DR246" s="71"/>
      <c r="DS246" s="71"/>
      <c r="DT246" s="71"/>
      <c r="DU246" s="71"/>
      <c r="DV246" s="71"/>
      <c r="DW246" s="71"/>
      <c r="DX246" s="71"/>
      <c r="DY246" s="71"/>
    </row>
    <row r="247" spans="1:129" s="16" customFormat="1" ht="11.25">
      <c r="A247" s="70"/>
      <c r="B247" s="66">
        <v>71</v>
      </c>
      <c r="C247" s="65" t="s">
        <v>166</v>
      </c>
      <c r="D247" s="67"/>
      <c r="E247" s="81">
        <f>E208</f>
        <v>0</v>
      </c>
      <c r="F247" s="81">
        <f>F208</f>
        <v>50000</v>
      </c>
      <c r="G247" s="81">
        <f>G208</f>
        <v>50000</v>
      </c>
      <c r="H247" s="81">
        <f>H208</f>
        <v>0</v>
      </c>
      <c r="I247" s="81">
        <v>0</v>
      </c>
      <c r="J247" s="81"/>
      <c r="K247" s="70"/>
      <c r="L247" s="70"/>
      <c r="M247" s="70"/>
      <c r="N247" s="70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71"/>
      <c r="BH247" s="71"/>
      <c r="BI247" s="71"/>
      <c r="BJ247" s="71"/>
      <c r="BK247" s="71"/>
      <c r="BL247" s="71"/>
      <c r="BM247" s="71"/>
      <c r="BN247" s="71"/>
      <c r="BO247" s="71"/>
      <c r="BP247" s="71"/>
      <c r="BQ247" s="71"/>
      <c r="BR247" s="71"/>
      <c r="BS247" s="71"/>
      <c r="BT247" s="71"/>
      <c r="BU247" s="71"/>
      <c r="BV247" s="71"/>
      <c r="BW247" s="71"/>
      <c r="BX247" s="71"/>
      <c r="BY247" s="71"/>
      <c r="BZ247" s="71"/>
      <c r="CA247" s="71"/>
      <c r="CB247" s="71"/>
      <c r="CC247" s="71"/>
      <c r="CD247" s="71"/>
      <c r="CE247" s="71"/>
      <c r="CF247" s="71"/>
      <c r="CG247" s="71"/>
      <c r="CH247" s="71"/>
      <c r="CI247" s="71"/>
      <c r="CJ247" s="71"/>
      <c r="CK247" s="71"/>
      <c r="CL247" s="71"/>
      <c r="CM247" s="71"/>
      <c r="CN247" s="71"/>
      <c r="CO247" s="71"/>
      <c r="CP247" s="71"/>
      <c r="CQ247" s="71"/>
      <c r="CR247" s="71"/>
      <c r="CS247" s="71"/>
      <c r="CT247" s="71"/>
      <c r="CU247" s="71"/>
      <c r="CV247" s="71"/>
      <c r="CW247" s="71"/>
      <c r="CX247" s="71"/>
      <c r="CY247" s="71"/>
      <c r="CZ247" s="71"/>
      <c r="DA247" s="71"/>
      <c r="DB247" s="71"/>
      <c r="DC247" s="71"/>
      <c r="DD247" s="71"/>
      <c r="DE247" s="71"/>
      <c r="DF247" s="71"/>
      <c r="DG247" s="71"/>
      <c r="DH247" s="71"/>
      <c r="DI247" s="71"/>
      <c r="DJ247" s="71"/>
      <c r="DK247" s="71"/>
      <c r="DL247" s="71"/>
      <c r="DM247" s="71"/>
      <c r="DN247" s="71"/>
      <c r="DO247" s="71"/>
      <c r="DP247" s="71"/>
      <c r="DQ247" s="71"/>
      <c r="DR247" s="71"/>
      <c r="DS247" s="71"/>
      <c r="DT247" s="71"/>
      <c r="DU247" s="71"/>
      <c r="DV247" s="71"/>
      <c r="DW247" s="71"/>
      <c r="DX247" s="71"/>
      <c r="DY247" s="71"/>
    </row>
    <row r="248" spans="1:129" s="16" customFormat="1" ht="11.25">
      <c r="A248" s="247" t="s">
        <v>183</v>
      </c>
      <c r="B248" s="247"/>
      <c r="C248" s="247"/>
      <c r="D248" s="247"/>
      <c r="E248" s="247"/>
      <c r="F248" s="247"/>
      <c r="G248" s="247"/>
      <c r="H248" s="247"/>
      <c r="I248" s="247"/>
      <c r="J248" s="247"/>
      <c r="K248" s="247"/>
      <c r="L248" s="247"/>
      <c r="M248" s="247"/>
      <c r="N248" s="70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  <c r="BB248" s="71"/>
      <c r="BC248" s="71"/>
      <c r="BD248" s="71"/>
      <c r="BE248" s="71"/>
      <c r="BF248" s="71"/>
      <c r="BG248" s="71"/>
      <c r="BH248" s="71"/>
      <c r="BI248" s="71"/>
      <c r="BJ248" s="71"/>
      <c r="BK248" s="71"/>
      <c r="BL248" s="71"/>
      <c r="BM248" s="71"/>
      <c r="BN248" s="71"/>
      <c r="BO248" s="71"/>
      <c r="BP248" s="71"/>
      <c r="BQ248" s="71"/>
      <c r="BR248" s="71"/>
      <c r="BS248" s="71"/>
      <c r="BT248" s="71"/>
      <c r="BU248" s="71"/>
      <c r="BV248" s="71"/>
      <c r="BW248" s="71"/>
      <c r="BX248" s="71"/>
      <c r="BY248" s="71"/>
      <c r="BZ248" s="71"/>
      <c r="CA248" s="71"/>
      <c r="CB248" s="71"/>
      <c r="CC248" s="71"/>
      <c r="CD248" s="71"/>
      <c r="CE248" s="71"/>
      <c r="CF248" s="71"/>
      <c r="CG248" s="71"/>
      <c r="CH248" s="71"/>
      <c r="CI248" s="71"/>
      <c r="CJ248" s="71"/>
      <c r="CK248" s="71"/>
      <c r="CL248" s="71"/>
      <c r="CM248" s="71"/>
      <c r="CN248" s="71"/>
      <c r="CO248" s="71"/>
      <c r="CP248" s="71"/>
      <c r="CQ248" s="71"/>
      <c r="CR248" s="71"/>
      <c r="CS248" s="71"/>
      <c r="CT248" s="71"/>
      <c r="CU248" s="71"/>
      <c r="CV248" s="71"/>
      <c r="CW248" s="71"/>
      <c r="CX248" s="71"/>
      <c r="CY248" s="71"/>
      <c r="CZ248" s="71"/>
      <c r="DA248" s="71"/>
      <c r="DB248" s="71"/>
      <c r="DC248" s="71"/>
      <c r="DD248" s="71"/>
      <c r="DE248" s="71"/>
      <c r="DF248" s="71"/>
      <c r="DG248" s="71"/>
      <c r="DH248" s="71"/>
      <c r="DI248" s="71"/>
      <c r="DJ248" s="71"/>
      <c r="DK248" s="71"/>
      <c r="DL248" s="71"/>
      <c r="DM248" s="71"/>
      <c r="DN248" s="71"/>
      <c r="DO248" s="71"/>
      <c r="DP248" s="71"/>
      <c r="DQ248" s="71"/>
      <c r="DR248" s="71"/>
      <c r="DS248" s="71"/>
      <c r="DT248" s="71"/>
      <c r="DU248" s="71"/>
      <c r="DV248" s="71"/>
      <c r="DW248" s="71"/>
      <c r="DX248" s="71"/>
      <c r="DY248" s="71"/>
    </row>
    <row r="249" spans="1:129" s="16" customFormat="1" ht="11.25">
      <c r="A249" s="70"/>
      <c r="B249" s="66">
        <v>72</v>
      </c>
      <c r="C249" s="65" t="s">
        <v>168</v>
      </c>
      <c r="D249" s="67"/>
      <c r="E249" s="91">
        <f>E211</f>
        <v>0</v>
      </c>
      <c r="F249" s="91">
        <f>F211</f>
        <v>20000</v>
      </c>
      <c r="G249" s="91">
        <f>G211</f>
        <v>20000</v>
      </c>
      <c r="H249" s="81">
        <f>H211</f>
        <v>2492</v>
      </c>
      <c r="I249" s="81">
        <v>0</v>
      </c>
      <c r="J249" s="65"/>
      <c r="K249" s="70"/>
      <c r="L249" s="70"/>
      <c r="M249" s="70"/>
      <c r="N249" s="70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  <c r="BU249" s="71"/>
      <c r="BV249" s="71"/>
      <c r="BW249" s="71"/>
      <c r="BX249" s="71"/>
      <c r="BY249" s="71"/>
      <c r="BZ249" s="71"/>
      <c r="CA249" s="71"/>
      <c r="CB249" s="71"/>
      <c r="CC249" s="71"/>
      <c r="CD249" s="71"/>
      <c r="CE249" s="71"/>
      <c r="CF249" s="71"/>
      <c r="CG249" s="71"/>
      <c r="CH249" s="71"/>
      <c r="CI249" s="71"/>
      <c r="CJ249" s="71"/>
      <c r="CK249" s="71"/>
      <c r="CL249" s="71"/>
      <c r="CM249" s="71"/>
      <c r="CN249" s="71"/>
      <c r="CO249" s="71"/>
      <c r="CP249" s="71"/>
      <c r="CQ249" s="71"/>
      <c r="CR249" s="71"/>
      <c r="CS249" s="71"/>
      <c r="CT249" s="71"/>
      <c r="CU249" s="71"/>
      <c r="CV249" s="71"/>
      <c r="CW249" s="71"/>
      <c r="CX249" s="71"/>
      <c r="CY249" s="71"/>
      <c r="CZ249" s="71"/>
      <c r="DA249" s="71"/>
      <c r="DB249" s="71"/>
      <c r="DC249" s="71"/>
      <c r="DD249" s="71"/>
      <c r="DE249" s="71"/>
      <c r="DF249" s="71"/>
      <c r="DG249" s="71"/>
      <c r="DH249" s="71"/>
      <c r="DI249" s="71"/>
      <c r="DJ249" s="71"/>
      <c r="DK249" s="71"/>
      <c r="DL249" s="71"/>
      <c r="DM249" s="71"/>
      <c r="DN249" s="71"/>
      <c r="DO249" s="71"/>
      <c r="DP249" s="71"/>
      <c r="DQ249" s="71"/>
      <c r="DR249" s="71"/>
      <c r="DS249" s="71"/>
      <c r="DT249" s="71"/>
      <c r="DU249" s="71"/>
      <c r="DV249" s="71"/>
      <c r="DW249" s="71"/>
      <c r="DX249" s="71"/>
      <c r="DY249" s="71"/>
    </row>
    <row r="250" spans="1:129" s="16" customFormat="1" ht="11.25">
      <c r="A250" s="70"/>
      <c r="B250" s="70"/>
      <c r="C250" s="70"/>
      <c r="D250" s="77"/>
      <c r="E250" s="84"/>
      <c r="F250" s="79"/>
      <c r="G250" s="79"/>
      <c r="H250" s="84"/>
      <c r="I250" s="84"/>
      <c r="J250" s="25"/>
      <c r="K250" s="70"/>
      <c r="L250" s="70"/>
      <c r="M250" s="70"/>
      <c r="N250" s="70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  <c r="BG250" s="71"/>
      <c r="BH250" s="71"/>
      <c r="BI250" s="71"/>
      <c r="BJ250" s="71"/>
      <c r="BK250" s="71"/>
      <c r="BL250" s="71"/>
      <c r="BM250" s="71"/>
      <c r="BN250" s="71"/>
      <c r="BO250" s="71"/>
      <c r="BP250" s="71"/>
      <c r="BQ250" s="71"/>
      <c r="BR250" s="71"/>
      <c r="BS250" s="71"/>
      <c r="BT250" s="71"/>
      <c r="BU250" s="71"/>
      <c r="BV250" s="71"/>
      <c r="BW250" s="71"/>
      <c r="BX250" s="71"/>
      <c r="BY250" s="71"/>
      <c r="BZ250" s="71"/>
      <c r="CA250" s="71"/>
      <c r="CB250" s="71"/>
      <c r="CC250" s="71"/>
      <c r="CD250" s="71"/>
      <c r="CE250" s="71"/>
      <c r="CF250" s="71"/>
      <c r="CG250" s="71"/>
      <c r="CH250" s="71"/>
      <c r="CI250" s="71"/>
      <c r="CJ250" s="71"/>
      <c r="CK250" s="71"/>
      <c r="CL250" s="71"/>
      <c r="CM250" s="71"/>
      <c r="CN250" s="71"/>
      <c r="CO250" s="71"/>
      <c r="CP250" s="71"/>
      <c r="CQ250" s="71"/>
      <c r="CR250" s="71"/>
      <c r="CS250" s="71"/>
      <c r="CT250" s="71"/>
      <c r="CU250" s="71"/>
      <c r="CV250" s="71"/>
      <c r="CW250" s="71"/>
      <c r="CX250" s="71"/>
      <c r="CY250" s="71"/>
      <c r="CZ250" s="71"/>
      <c r="DA250" s="71"/>
      <c r="DB250" s="71"/>
      <c r="DC250" s="71"/>
      <c r="DD250" s="71"/>
      <c r="DE250" s="71"/>
      <c r="DF250" s="71"/>
      <c r="DG250" s="71"/>
      <c r="DH250" s="71"/>
      <c r="DI250" s="71"/>
      <c r="DJ250" s="71"/>
      <c r="DK250" s="71"/>
      <c r="DL250" s="71"/>
      <c r="DM250" s="71"/>
      <c r="DN250" s="71"/>
      <c r="DO250" s="71"/>
      <c r="DP250" s="71"/>
      <c r="DQ250" s="71"/>
      <c r="DR250" s="71"/>
      <c r="DS250" s="71"/>
      <c r="DT250" s="71"/>
      <c r="DU250" s="71"/>
      <c r="DV250" s="71"/>
      <c r="DW250" s="71"/>
      <c r="DX250" s="71"/>
      <c r="DY250" s="71"/>
    </row>
    <row r="251" spans="1:129" s="16" customFormat="1" ht="12.75">
      <c r="A251" s="70"/>
      <c r="B251" s="116" t="s">
        <v>184</v>
      </c>
      <c r="C251" s="70"/>
      <c r="D251" s="77"/>
      <c r="E251" s="84"/>
      <c r="F251" s="79"/>
      <c r="G251" s="79"/>
      <c r="H251" s="84"/>
      <c r="I251" s="84"/>
      <c r="J251" s="25"/>
      <c r="K251" s="70"/>
      <c r="L251" s="70"/>
      <c r="M251" s="70"/>
      <c r="N251" s="70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  <c r="BH251" s="71"/>
      <c r="BI251" s="71"/>
      <c r="BJ251" s="71"/>
      <c r="BK251" s="71"/>
      <c r="BL251" s="71"/>
      <c r="BM251" s="71"/>
      <c r="BN251" s="71"/>
      <c r="BO251" s="71"/>
      <c r="BP251" s="71"/>
      <c r="BQ251" s="71"/>
      <c r="BR251" s="71"/>
      <c r="BS251" s="71"/>
      <c r="BT251" s="71"/>
      <c r="BU251" s="71"/>
      <c r="BV251" s="71"/>
      <c r="BW251" s="71"/>
      <c r="BX251" s="71"/>
      <c r="BY251" s="71"/>
      <c r="BZ251" s="71"/>
      <c r="CA251" s="71"/>
      <c r="CB251" s="71"/>
      <c r="CC251" s="71"/>
      <c r="CD251" s="71"/>
      <c r="CE251" s="71"/>
      <c r="CF251" s="71"/>
      <c r="CG251" s="71"/>
      <c r="CH251" s="71"/>
      <c r="CI251" s="71"/>
      <c r="CJ251" s="71"/>
      <c r="CK251" s="71"/>
      <c r="CL251" s="71"/>
      <c r="CM251" s="71"/>
      <c r="CN251" s="71"/>
      <c r="CO251" s="71"/>
      <c r="CP251" s="71"/>
      <c r="CQ251" s="71"/>
      <c r="CR251" s="71"/>
      <c r="CS251" s="71"/>
      <c r="CT251" s="71"/>
      <c r="CU251" s="71"/>
      <c r="CV251" s="71"/>
      <c r="CW251" s="71"/>
      <c r="CX251" s="71"/>
      <c r="CY251" s="71"/>
      <c r="CZ251" s="71"/>
      <c r="DA251" s="71"/>
      <c r="DB251" s="71"/>
      <c r="DC251" s="71"/>
      <c r="DD251" s="71"/>
      <c r="DE251" s="71"/>
      <c r="DF251" s="71"/>
      <c r="DG251" s="71"/>
      <c r="DH251" s="71"/>
      <c r="DI251" s="71"/>
      <c r="DJ251" s="71"/>
      <c r="DK251" s="71"/>
      <c r="DL251" s="71"/>
      <c r="DM251" s="71"/>
      <c r="DN251" s="71"/>
      <c r="DO251" s="71"/>
      <c r="DP251" s="71"/>
      <c r="DQ251" s="71"/>
      <c r="DR251" s="71"/>
      <c r="DS251" s="71"/>
      <c r="DT251" s="71"/>
      <c r="DU251" s="71"/>
      <c r="DV251" s="71"/>
      <c r="DW251" s="71"/>
      <c r="DX251" s="71"/>
      <c r="DY251" s="71"/>
    </row>
    <row r="252" spans="1:129" s="16" customFormat="1" ht="11.25">
      <c r="A252" s="70"/>
      <c r="B252" s="70"/>
      <c r="C252" s="70"/>
      <c r="D252" s="77"/>
      <c r="E252" s="84"/>
      <c r="F252" s="79"/>
      <c r="G252" s="79"/>
      <c r="H252" s="84"/>
      <c r="I252" s="84"/>
      <c r="J252" s="25"/>
      <c r="K252" s="70"/>
      <c r="L252" s="70"/>
      <c r="M252" s="70"/>
      <c r="N252" s="70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71"/>
      <c r="BY252" s="71"/>
      <c r="BZ252" s="71"/>
      <c r="CA252" s="71"/>
      <c r="CB252" s="71"/>
      <c r="CC252" s="71"/>
      <c r="CD252" s="71"/>
      <c r="CE252" s="71"/>
      <c r="CF252" s="71"/>
      <c r="CG252" s="71"/>
      <c r="CH252" s="71"/>
      <c r="CI252" s="71"/>
      <c r="CJ252" s="71"/>
      <c r="CK252" s="71"/>
      <c r="CL252" s="71"/>
      <c r="CM252" s="71"/>
      <c r="CN252" s="71"/>
      <c r="CO252" s="71"/>
      <c r="CP252" s="71"/>
      <c r="CQ252" s="71"/>
      <c r="CR252" s="71"/>
      <c r="CS252" s="71"/>
      <c r="CT252" s="71"/>
      <c r="CU252" s="71"/>
      <c r="CV252" s="71"/>
      <c r="CW252" s="71"/>
      <c r="CX252" s="71"/>
      <c r="CY252" s="71"/>
      <c r="CZ252" s="71"/>
      <c r="DA252" s="71"/>
      <c r="DB252" s="71"/>
      <c r="DC252" s="71"/>
      <c r="DD252" s="71"/>
      <c r="DE252" s="71"/>
      <c r="DF252" s="71"/>
      <c r="DG252" s="71"/>
      <c r="DH252" s="71"/>
      <c r="DI252" s="71"/>
      <c r="DJ252" s="71"/>
      <c r="DK252" s="71"/>
      <c r="DL252" s="71"/>
      <c r="DM252" s="71"/>
      <c r="DN252" s="71"/>
      <c r="DO252" s="71"/>
      <c r="DP252" s="71"/>
      <c r="DQ252" s="71"/>
      <c r="DR252" s="71"/>
      <c r="DS252" s="71"/>
      <c r="DT252" s="71"/>
      <c r="DU252" s="71"/>
      <c r="DV252" s="71"/>
      <c r="DW252" s="71"/>
      <c r="DX252" s="71"/>
      <c r="DY252" s="71"/>
    </row>
    <row r="253" spans="1:129" s="16" customFormat="1" ht="11.25">
      <c r="A253" s="27" t="s">
        <v>20</v>
      </c>
      <c r="B253" s="27"/>
      <c r="C253" s="27"/>
      <c r="D253" s="27"/>
      <c r="E253" s="18"/>
      <c r="F253" s="18"/>
      <c r="G253" s="18"/>
      <c r="H253" s="18"/>
      <c r="I253" s="27"/>
      <c r="J253" s="27"/>
      <c r="K253" s="70"/>
      <c r="L253" s="70"/>
      <c r="M253" s="70"/>
      <c r="N253" s="70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1"/>
      <c r="BH253" s="71"/>
      <c r="BI253" s="71"/>
      <c r="BJ253" s="71"/>
      <c r="BK253" s="71"/>
      <c r="BL253" s="71"/>
      <c r="BM253" s="71"/>
      <c r="BN253" s="71"/>
      <c r="BO253" s="71"/>
      <c r="BP253" s="71"/>
      <c r="BQ253" s="71"/>
      <c r="BR253" s="71"/>
      <c r="BS253" s="71"/>
      <c r="BT253" s="71"/>
      <c r="BU253" s="71"/>
      <c r="BV253" s="71"/>
      <c r="BW253" s="71"/>
      <c r="BX253" s="71"/>
      <c r="BY253" s="71"/>
      <c r="BZ253" s="71"/>
      <c r="CA253" s="71"/>
      <c r="CB253" s="71"/>
      <c r="CC253" s="71"/>
      <c r="CD253" s="71"/>
      <c r="CE253" s="71"/>
      <c r="CF253" s="71"/>
      <c r="CG253" s="71"/>
      <c r="CH253" s="71"/>
      <c r="CI253" s="71"/>
      <c r="CJ253" s="71"/>
      <c r="CK253" s="71"/>
      <c r="CL253" s="71"/>
      <c r="CM253" s="71"/>
      <c r="CN253" s="71"/>
      <c r="CO253" s="71"/>
      <c r="CP253" s="71"/>
      <c r="CQ253" s="71"/>
      <c r="CR253" s="71"/>
      <c r="CS253" s="71"/>
      <c r="CT253" s="71"/>
      <c r="CU253" s="71"/>
      <c r="CV253" s="71"/>
      <c r="CW253" s="71"/>
      <c r="CX253" s="71"/>
      <c r="CY253" s="71"/>
      <c r="CZ253" s="71"/>
      <c r="DA253" s="71"/>
      <c r="DB253" s="71"/>
      <c r="DC253" s="71"/>
      <c r="DD253" s="71"/>
      <c r="DE253" s="71"/>
      <c r="DF253" s="71"/>
      <c r="DG253" s="71"/>
      <c r="DH253" s="71"/>
      <c r="DI253" s="71"/>
      <c r="DJ253" s="71"/>
      <c r="DK253" s="71"/>
      <c r="DL253" s="71"/>
      <c r="DM253" s="71"/>
      <c r="DN253" s="71"/>
      <c r="DO253" s="71"/>
      <c r="DP253" s="71"/>
      <c r="DQ253" s="71"/>
      <c r="DR253" s="71"/>
      <c r="DS253" s="71"/>
      <c r="DT253" s="71"/>
      <c r="DU253" s="71"/>
      <c r="DV253" s="71"/>
      <c r="DW253" s="71"/>
      <c r="DX253" s="71"/>
      <c r="DY253" s="71"/>
    </row>
    <row r="254" spans="1:129" s="16" customFormat="1" ht="11.25">
      <c r="A254" s="27" t="s">
        <v>21</v>
      </c>
      <c r="B254" s="52"/>
      <c r="C254" s="52"/>
      <c r="D254" s="52"/>
      <c r="E254" s="18" t="s">
        <v>4</v>
      </c>
      <c r="F254" s="18" t="s">
        <v>5</v>
      </c>
      <c r="G254" s="18" t="s">
        <v>411</v>
      </c>
      <c r="H254" s="18" t="s">
        <v>4</v>
      </c>
      <c r="I254" s="18" t="s">
        <v>25</v>
      </c>
      <c r="J254" s="18" t="s">
        <v>25</v>
      </c>
      <c r="K254" s="70"/>
      <c r="L254" s="70"/>
      <c r="M254" s="70"/>
      <c r="N254" s="70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71"/>
      <c r="CB254" s="71"/>
      <c r="CC254" s="71"/>
      <c r="CD254" s="71"/>
      <c r="CE254" s="71"/>
      <c r="CF254" s="71"/>
      <c r="CG254" s="71"/>
      <c r="CH254" s="71"/>
      <c r="CI254" s="71"/>
      <c r="CJ254" s="71"/>
      <c r="CK254" s="71"/>
      <c r="CL254" s="71"/>
      <c r="CM254" s="71"/>
      <c r="CN254" s="71"/>
      <c r="CO254" s="71"/>
      <c r="CP254" s="71"/>
      <c r="CQ254" s="71"/>
      <c r="CR254" s="71"/>
      <c r="CS254" s="71"/>
      <c r="CT254" s="71"/>
      <c r="CU254" s="71"/>
      <c r="CV254" s="71"/>
      <c r="CW254" s="71"/>
      <c r="CX254" s="71"/>
      <c r="CY254" s="71"/>
      <c r="CZ254" s="71"/>
      <c r="DA254" s="71"/>
      <c r="DB254" s="71"/>
      <c r="DC254" s="71"/>
      <c r="DD254" s="71"/>
      <c r="DE254" s="71"/>
      <c r="DF254" s="71"/>
      <c r="DG254" s="71"/>
      <c r="DH254" s="71"/>
      <c r="DI254" s="71"/>
      <c r="DJ254" s="71"/>
      <c r="DK254" s="71"/>
      <c r="DL254" s="71"/>
      <c r="DM254" s="71"/>
      <c r="DN254" s="71"/>
      <c r="DO254" s="71"/>
      <c r="DP254" s="71"/>
      <c r="DQ254" s="71"/>
      <c r="DR254" s="71"/>
      <c r="DS254" s="71"/>
      <c r="DT254" s="71"/>
      <c r="DU254" s="71"/>
      <c r="DV254" s="71"/>
      <c r="DW254" s="71"/>
      <c r="DX254" s="71"/>
      <c r="DY254" s="71"/>
    </row>
    <row r="255" spans="1:129" s="16" customFormat="1" ht="11.25">
      <c r="A255" s="27" t="s">
        <v>26</v>
      </c>
      <c r="B255" s="18"/>
      <c r="C255" s="18" t="s">
        <v>27</v>
      </c>
      <c r="D255" s="52"/>
      <c r="E255" s="18">
        <v>2018</v>
      </c>
      <c r="F255" s="18">
        <v>2019</v>
      </c>
      <c r="G255" s="18">
        <v>2019</v>
      </c>
      <c r="H255" s="18">
        <v>2019</v>
      </c>
      <c r="I255" s="18" t="s">
        <v>29</v>
      </c>
      <c r="J255" s="18" t="s">
        <v>30</v>
      </c>
      <c r="K255" s="70"/>
      <c r="L255" s="70"/>
      <c r="M255" s="70"/>
      <c r="N255" s="70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1"/>
      <c r="BR255" s="71"/>
      <c r="BS255" s="71"/>
      <c r="BT255" s="71"/>
      <c r="BU255" s="71"/>
      <c r="BV255" s="71"/>
      <c r="BW255" s="71"/>
      <c r="BX255" s="71"/>
      <c r="BY255" s="71"/>
      <c r="BZ255" s="71"/>
      <c r="CA255" s="71"/>
      <c r="CB255" s="71"/>
      <c r="CC255" s="71"/>
      <c r="CD255" s="71"/>
      <c r="CE255" s="71"/>
      <c r="CF255" s="71"/>
      <c r="CG255" s="71"/>
      <c r="CH255" s="71"/>
      <c r="CI255" s="71"/>
      <c r="CJ255" s="71"/>
      <c r="CK255" s="71"/>
      <c r="CL255" s="71"/>
      <c r="CM255" s="71"/>
      <c r="CN255" s="71"/>
      <c r="CO255" s="71"/>
      <c r="CP255" s="71"/>
      <c r="CQ255" s="71"/>
      <c r="CR255" s="71"/>
      <c r="CS255" s="71"/>
      <c r="CT255" s="71"/>
      <c r="CU255" s="71"/>
      <c r="CV255" s="71"/>
      <c r="CW255" s="71"/>
      <c r="CX255" s="71"/>
      <c r="CY255" s="71"/>
      <c r="CZ255" s="71"/>
      <c r="DA255" s="71"/>
      <c r="DB255" s="71"/>
      <c r="DC255" s="71"/>
      <c r="DD255" s="71"/>
      <c r="DE255" s="71"/>
      <c r="DF255" s="71"/>
      <c r="DG255" s="71"/>
      <c r="DH255" s="71"/>
      <c r="DI255" s="71"/>
      <c r="DJ255" s="71"/>
      <c r="DK255" s="71"/>
      <c r="DL255" s="71"/>
      <c r="DM255" s="71"/>
      <c r="DN255" s="71"/>
      <c r="DO255" s="71"/>
      <c r="DP255" s="71"/>
      <c r="DQ255" s="71"/>
      <c r="DR255" s="71"/>
      <c r="DS255" s="71"/>
      <c r="DT255" s="71"/>
      <c r="DU255" s="71"/>
      <c r="DV255" s="71"/>
      <c r="DW255" s="71"/>
      <c r="DX255" s="71"/>
      <c r="DY255" s="71"/>
    </row>
    <row r="256" spans="1:129" s="16" customFormat="1" ht="11.25">
      <c r="A256" s="27" t="s">
        <v>31</v>
      </c>
      <c r="B256" s="27"/>
      <c r="C256" s="27"/>
      <c r="D256" s="27"/>
      <c r="E256" s="18">
        <v>1</v>
      </c>
      <c r="F256" s="18">
        <v>2</v>
      </c>
      <c r="G256" s="18">
        <v>3</v>
      </c>
      <c r="H256" s="23">
        <v>4</v>
      </c>
      <c r="I256" s="18"/>
      <c r="J256" s="18"/>
      <c r="K256" s="70"/>
      <c r="L256" s="70"/>
      <c r="M256" s="70"/>
      <c r="N256" s="70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  <c r="BG256" s="71"/>
      <c r="BH256" s="71"/>
      <c r="BI256" s="71"/>
      <c r="BJ256" s="71"/>
      <c r="BK256" s="71"/>
      <c r="BL256" s="71"/>
      <c r="BM256" s="71"/>
      <c r="BN256" s="71"/>
      <c r="BO256" s="71"/>
      <c r="BP256" s="71"/>
      <c r="BQ256" s="71"/>
      <c r="BR256" s="71"/>
      <c r="BS256" s="71"/>
      <c r="BT256" s="71"/>
      <c r="BU256" s="71"/>
      <c r="BV256" s="71"/>
      <c r="BW256" s="71"/>
      <c r="BX256" s="71"/>
      <c r="BY256" s="71"/>
      <c r="BZ256" s="71"/>
      <c r="CA256" s="71"/>
      <c r="CB256" s="71"/>
      <c r="CC256" s="71"/>
      <c r="CD256" s="71"/>
      <c r="CE256" s="71"/>
      <c r="CF256" s="71"/>
      <c r="CG256" s="71"/>
      <c r="CH256" s="71"/>
      <c r="CI256" s="71"/>
      <c r="CJ256" s="71"/>
      <c r="CK256" s="71"/>
      <c r="CL256" s="71"/>
      <c r="CM256" s="71"/>
      <c r="CN256" s="71"/>
      <c r="CO256" s="71"/>
      <c r="CP256" s="71"/>
      <c r="CQ256" s="71"/>
      <c r="CR256" s="71"/>
      <c r="CS256" s="71"/>
      <c r="CT256" s="71"/>
      <c r="CU256" s="71"/>
      <c r="CV256" s="71"/>
      <c r="CW256" s="71"/>
      <c r="CX256" s="71"/>
      <c r="CY256" s="71"/>
      <c r="CZ256" s="71"/>
      <c r="DA256" s="71"/>
      <c r="DB256" s="71"/>
      <c r="DC256" s="71"/>
      <c r="DD256" s="71"/>
      <c r="DE256" s="71"/>
      <c r="DF256" s="71"/>
      <c r="DG256" s="71"/>
      <c r="DH256" s="71"/>
      <c r="DI256" s="71"/>
      <c r="DJ256" s="71"/>
      <c r="DK256" s="71"/>
      <c r="DL256" s="71"/>
      <c r="DM256" s="71"/>
      <c r="DN256" s="71"/>
      <c r="DO256" s="71"/>
      <c r="DP256" s="71"/>
      <c r="DQ256" s="71"/>
      <c r="DR256" s="71"/>
      <c r="DS256" s="71"/>
      <c r="DT256" s="71"/>
      <c r="DU256" s="71"/>
      <c r="DV256" s="71"/>
      <c r="DW256" s="71"/>
      <c r="DX256" s="71"/>
      <c r="DY256" s="71"/>
    </row>
    <row r="257" spans="1:129" s="16" customFormat="1" ht="11.25">
      <c r="A257" s="53"/>
      <c r="B257" s="53"/>
      <c r="C257" s="54">
        <v>1</v>
      </c>
      <c r="D257" s="53"/>
      <c r="E257" s="54"/>
      <c r="F257" s="54"/>
      <c r="G257" s="54"/>
      <c r="H257" s="55"/>
      <c r="I257" s="56"/>
      <c r="J257" s="22"/>
      <c r="K257" s="70"/>
      <c r="L257" s="70"/>
      <c r="M257" s="70"/>
      <c r="N257" s="70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  <c r="BG257" s="71"/>
      <c r="BH257" s="71"/>
      <c r="BI257" s="71"/>
      <c r="BJ257" s="71"/>
      <c r="BK257" s="71"/>
      <c r="BL257" s="71"/>
      <c r="BM257" s="71"/>
      <c r="BN257" s="71"/>
      <c r="BO257" s="71"/>
      <c r="BP257" s="71"/>
      <c r="BQ257" s="71"/>
      <c r="BR257" s="71"/>
      <c r="BS257" s="71"/>
      <c r="BT257" s="71"/>
      <c r="BU257" s="71"/>
      <c r="BV257" s="71"/>
      <c r="BW257" s="71"/>
      <c r="BX257" s="71"/>
      <c r="BY257" s="71"/>
      <c r="BZ257" s="71"/>
      <c r="CA257" s="71"/>
      <c r="CB257" s="71"/>
      <c r="CC257" s="71"/>
      <c r="CD257" s="71"/>
      <c r="CE257" s="71"/>
      <c r="CF257" s="71"/>
      <c r="CG257" s="71"/>
      <c r="CH257" s="71"/>
      <c r="CI257" s="71"/>
      <c r="CJ257" s="71"/>
      <c r="CK257" s="71"/>
      <c r="CL257" s="71"/>
      <c r="CM257" s="71"/>
      <c r="CN257" s="71"/>
      <c r="CO257" s="71"/>
      <c r="CP257" s="71"/>
      <c r="CQ257" s="71"/>
      <c r="CR257" s="71"/>
      <c r="CS257" s="71"/>
      <c r="CT257" s="71"/>
      <c r="CU257" s="71"/>
      <c r="CV257" s="71"/>
      <c r="CW257" s="71"/>
      <c r="CX257" s="71"/>
      <c r="CY257" s="71"/>
      <c r="CZ257" s="71"/>
      <c r="DA257" s="71"/>
      <c r="DB257" s="71"/>
      <c r="DC257" s="71"/>
      <c r="DD257" s="71"/>
      <c r="DE257" s="71"/>
      <c r="DF257" s="71"/>
      <c r="DG257" s="71"/>
      <c r="DH257" s="71"/>
      <c r="DI257" s="71"/>
      <c r="DJ257" s="71"/>
      <c r="DK257" s="71"/>
      <c r="DL257" s="71"/>
      <c r="DM257" s="71"/>
      <c r="DN257" s="71"/>
      <c r="DO257" s="71"/>
      <c r="DP257" s="71"/>
      <c r="DQ257" s="71"/>
      <c r="DR257" s="71"/>
      <c r="DS257" s="71"/>
      <c r="DT257" s="71"/>
      <c r="DU257" s="71"/>
      <c r="DV257" s="71"/>
      <c r="DW257" s="71"/>
      <c r="DX257" s="71"/>
      <c r="DY257" s="71"/>
    </row>
    <row r="258" spans="1:129" s="16" customFormat="1" ht="11.25">
      <c r="A258" s="57"/>
      <c r="B258" s="57" t="s">
        <v>33</v>
      </c>
      <c r="C258" s="57"/>
      <c r="D258" s="58"/>
      <c r="E258" s="59">
        <f>E259+E274</f>
        <v>3735029</v>
      </c>
      <c r="F258" s="59">
        <f>F259+F274</f>
        <v>34023500</v>
      </c>
      <c r="G258" s="59">
        <f>G259+G274</f>
        <v>38532500</v>
      </c>
      <c r="H258" s="59">
        <f>H259+H274</f>
        <v>11684335</v>
      </c>
      <c r="I258" s="222">
        <f>H258*100/E258</f>
        <v>312.8311721274453</v>
      </c>
      <c r="J258" s="222">
        <f>H258*100/F258</f>
        <v>34.34195482534131</v>
      </c>
      <c r="K258" s="70"/>
      <c r="L258" s="70"/>
      <c r="M258" s="70"/>
      <c r="N258" s="70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71"/>
      <c r="AT258" s="71"/>
      <c r="AU258" s="71"/>
      <c r="AV258" s="71"/>
      <c r="AW258" s="71"/>
      <c r="AX258" s="71"/>
      <c r="AY258" s="71"/>
      <c r="AZ258" s="71"/>
      <c r="BA258" s="71"/>
      <c r="BB258" s="71"/>
      <c r="BC258" s="71"/>
      <c r="BD258" s="71"/>
      <c r="BE258" s="71"/>
      <c r="BF258" s="71"/>
      <c r="BG258" s="71"/>
      <c r="BH258" s="71"/>
      <c r="BI258" s="71"/>
      <c r="BJ258" s="71"/>
      <c r="BK258" s="71"/>
      <c r="BL258" s="71"/>
      <c r="BM258" s="71"/>
      <c r="BN258" s="71"/>
      <c r="BO258" s="71"/>
      <c r="BP258" s="71"/>
      <c r="BQ258" s="71"/>
      <c r="BR258" s="71"/>
      <c r="BS258" s="71"/>
      <c r="BT258" s="71"/>
      <c r="BU258" s="71"/>
      <c r="BV258" s="71"/>
      <c r="BW258" s="71"/>
      <c r="BX258" s="71"/>
      <c r="BY258" s="71"/>
      <c r="BZ258" s="71"/>
      <c r="CA258" s="71"/>
      <c r="CB258" s="71"/>
      <c r="CC258" s="71"/>
      <c r="CD258" s="71"/>
      <c r="CE258" s="71"/>
      <c r="CF258" s="71"/>
      <c r="CG258" s="71"/>
      <c r="CH258" s="71"/>
      <c r="CI258" s="71"/>
      <c r="CJ258" s="71"/>
      <c r="CK258" s="71"/>
      <c r="CL258" s="71"/>
      <c r="CM258" s="71"/>
      <c r="CN258" s="71"/>
      <c r="CO258" s="71"/>
      <c r="CP258" s="71"/>
      <c r="CQ258" s="71"/>
      <c r="CR258" s="71"/>
      <c r="CS258" s="71"/>
      <c r="CT258" s="71"/>
      <c r="CU258" s="71"/>
      <c r="CV258" s="71"/>
      <c r="CW258" s="71"/>
      <c r="CX258" s="71"/>
      <c r="CY258" s="71"/>
      <c r="CZ258" s="71"/>
      <c r="DA258" s="71"/>
      <c r="DB258" s="71"/>
      <c r="DC258" s="71"/>
      <c r="DD258" s="71"/>
      <c r="DE258" s="71"/>
      <c r="DF258" s="71"/>
      <c r="DG258" s="71"/>
      <c r="DH258" s="71"/>
      <c r="DI258" s="71"/>
      <c r="DJ258" s="71"/>
      <c r="DK258" s="71"/>
      <c r="DL258" s="71"/>
      <c r="DM258" s="71"/>
      <c r="DN258" s="71"/>
      <c r="DO258" s="71"/>
      <c r="DP258" s="71"/>
      <c r="DQ258" s="71"/>
      <c r="DR258" s="71"/>
      <c r="DS258" s="71"/>
      <c r="DT258" s="71"/>
      <c r="DU258" s="71"/>
      <c r="DV258" s="71"/>
      <c r="DW258" s="71"/>
      <c r="DX258" s="71"/>
      <c r="DY258" s="71"/>
    </row>
    <row r="259" spans="1:129" s="16" customFormat="1" ht="11.25">
      <c r="A259" s="61">
        <v>3</v>
      </c>
      <c r="B259" s="61"/>
      <c r="C259" s="61" t="s">
        <v>11</v>
      </c>
      <c r="D259" s="62"/>
      <c r="E259" s="63">
        <f>E261+E263+E265+E267+E269+E271+E273</f>
        <v>3487703</v>
      </c>
      <c r="F259" s="63">
        <f>F261+F263+F265+F267+F269+F271+F273</f>
        <v>3972000</v>
      </c>
      <c r="G259" s="63">
        <f>G261+G263+G265+G267+G269+G271+G273</f>
        <v>8481000</v>
      </c>
      <c r="H259" s="63">
        <f>H261+H263+H265+H267+H269+H271+H273</f>
        <v>7034144</v>
      </c>
      <c r="I259" s="222">
        <f>H259*100/E259</f>
        <v>201.68414569703899</v>
      </c>
      <c r="J259" s="222">
        <f>H259*100/F259</f>
        <v>177.0932527693857</v>
      </c>
      <c r="K259" s="70"/>
      <c r="L259" s="70"/>
      <c r="M259" s="70"/>
      <c r="N259" s="70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1"/>
      <c r="BH259" s="71"/>
      <c r="BI259" s="71"/>
      <c r="BJ259" s="71"/>
      <c r="BK259" s="71"/>
      <c r="BL259" s="71"/>
      <c r="BM259" s="71"/>
      <c r="BN259" s="71"/>
      <c r="BO259" s="71"/>
      <c r="BP259" s="71"/>
      <c r="BQ259" s="71"/>
      <c r="BR259" s="71"/>
      <c r="BS259" s="71"/>
      <c r="BT259" s="71"/>
      <c r="BU259" s="71"/>
      <c r="BV259" s="71"/>
      <c r="BW259" s="71"/>
      <c r="BX259" s="71"/>
      <c r="BY259" s="71"/>
      <c r="BZ259" s="71"/>
      <c r="CA259" s="71"/>
      <c r="CB259" s="71"/>
      <c r="CC259" s="71"/>
      <c r="CD259" s="71"/>
      <c r="CE259" s="71"/>
      <c r="CF259" s="71"/>
      <c r="CG259" s="71"/>
      <c r="CH259" s="71"/>
      <c r="CI259" s="71"/>
      <c r="CJ259" s="71"/>
      <c r="CK259" s="71"/>
      <c r="CL259" s="71"/>
      <c r="CM259" s="71"/>
      <c r="CN259" s="71"/>
      <c r="CO259" s="71"/>
      <c r="CP259" s="71"/>
      <c r="CQ259" s="71"/>
      <c r="CR259" s="71"/>
      <c r="CS259" s="71"/>
      <c r="CT259" s="71"/>
      <c r="CU259" s="71"/>
      <c r="CV259" s="71"/>
      <c r="CW259" s="71"/>
      <c r="CX259" s="71"/>
      <c r="CY259" s="71"/>
      <c r="CZ259" s="71"/>
      <c r="DA259" s="71"/>
      <c r="DB259" s="71"/>
      <c r="DC259" s="71"/>
      <c r="DD259" s="71"/>
      <c r="DE259" s="71"/>
      <c r="DF259" s="71"/>
      <c r="DG259" s="71"/>
      <c r="DH259" s="71"/>
      <c r="DI259" s="71"/>
      <c r="DJ259" s="71"/>
      <c r="DK259" s="71"/>
      <c r="DL259" s="71"/>
      <c r="DM259" s="71"/>
      <c r="DN259" s="71"/>
      <c r="DO259" s="71"/>
      <c r="DP259" s="71"/>
      <c r="DQ259" s="71"/>
      <c r="DR259" s="71"/>
      <c r="DS259" s="71"/>
      <c r="DT259" s="71"/>
      <c r="DU259" s="71"/>
      <c r="DV259" s="71"/>
      <c r="DW259" s="71"/>
      <c r="DX259" s="71"/>
      <c r="DY259" s="71"/>
    </row>
    <row r="260" spans="1:129" s="16" customFormat="1" ht="13.5" customHeight="1">
      <c r="A260" s="248" t="s">
        <v>180</v>
      </c>
      <c r="B260" s="248"/>
      <c r="C260" s="248"/>
      <c r="D260" s="248"/>
      <c r="E260" s="248"/>
      <c r="F260" s="248"/>
      <c r="G260" s="248"/>
      <c r="H260" s="248"/>
      <c r="I260" s="248"/>
      <c r="J260" s="248"/>
      <c r="K260" s="248"/>
      <c r="L260" s="70"/>
      <c r="M260" s="70"/>
      <c r="N260" s="70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  <c r="BB260" s="71"/>
      <c r="BC260" s="71"/>
      <c r="BD260" s="71"/>
      <c r="BE260" s="71"/>
      <c r="BF260" s="71"/>
      <c r="BG260" s="71"/>
      <c r="BH260" s="71"/>
      <c r="BI260" s="71"/>
      <c r="BJ260" s="71"/>
      <c r="BK260" s="71"/>
      <c r="BL260" s="71"/>
      <c r="BM260" s="71"/>
      <c r="BN260" s="71"/>
      <c r="BO260" s="71"/>
      <c r="BP260" s="71"/>
      <c r="BQ260" s="71"/>
      <c r="BR260" s="71"/>
      <c r="BS260" s="71"/>
      <c r="BT260" s="71"/>
      <c r="BU260" s="71"/>
      <c r="BV260" s="71"/>
      <c r="BW260" s="71"/>
      <c r="BX260" s="71"/>
      <c r="BY260" s="71"/>
      <c r="BZ260" s="71"/>
      <c r="CA260" s="71"/>
      <c r="CB260" s="71"/>
      <c r="CC260" s="71"/>
      <c r="CD260" s="71"/>
      <c r="CE260" s="71"/>
      <c r="CF260" s="71"/>
      <c r="CG260" s="71"/>
      <c r="CH260" s="71"/>
      <c r="CI260" s="71"/>
      <c r="CJ260" s="71"/>
      <c r="CK260" s="71"/>
      <c r="CL260" s="71"/>
      <c r="CM260" s="71"/>
      <c r="CN260" s="71"/>
      <c r="CO260" s="71"/>
      <c r="CP260" s="71"/>
      <c r="CQ260" s="71"/>
      <c r="CR260" s="71"/>
      <c r="CS260" s="71"/>
      <c r="CT260" s="71"/>
      <c r="CU260" s="71"/>
      <c r="CV260" s="71"/>
      <c r="CW260" s="71"/>
      <c r="CX260" s="71"/>
      <c r="CY260" s="71"/>
      <c r="CZ260" s="71"/>
      <c r="DA260" s="71"/>
      <c r="DB260" s="71"/>
      <c r="DC260" s="71"/>
      <c r="DD260" s="71"/>
      <c r="DE260" s="71"/>
      <c r="DF260" s="71"/>
      <c r="DG260" s="71"/>
      <c r="DH260" s="71"/>
      <c r="DI260" s="71"/>
      <c r="DJ260" s="71"/>
      <c r="DK260" s="71"/>
      <c r="DL260" s="71"/>
      <c r="DM260" s="71"/>
      <c r="DN260" s="71"/>
      <c r="DO260" s="71"/>
      <c r="DP260" s="71"/>
      <c r="DQ260" s="71"/>
      <c r="DR260" s="71"/>
      <c r="DS260" s="71"/>
      <c r="DT260" s="71"/>
      <c r="DU260" s="71"/>
      <c r="DV260" s="71"/>
      <c r="DW260" s="71"/>
      <c r="DX260" s="71"/>
      <c r="DY260" s="71"/>
    </row>
    <row r="261" spans="1:129" s="16" customFormat="1" ht="11.25">
      <c r="A261" s="70"/>
      <c r="B261" s="66">
        <v>31</v>
      </c>
      <c r="C261" s="65" t="s">
        <v>34</v>
      </c>
      <c r="D261" s="67"/>
      <c r="E261" s="68">
        <f>E58</f>
        <v>520567</v>
      </c>
      <c r="F261" s="68">
        <f>F58</f>
        <v>480000</v>
      </c>
      <c r="G261" s="68">
        <f>G58</f>
        <v>1800000</v>
      </c>
      <c r="H261" s="68">
        <f>H58</f>
        <v>1806911</v>
      </c>
      <c r="I261" s="219">
        <f>H261*100/E261</f>
        <v>347.1044073097219</v>
      </c>
      <c r="J261" s="219">
        <f>H261*100/F261</f>
        <v>376.4397916666667</v>
      </c>
      <c r="K261" s="70"/>
      <c r="L261" s="70"/>
      <c r="M261" s="70"/>
      <c r="N261" s="70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71"/>
      <c r="BH261" s="71"/>
      <c r="BI261" s="71"/>
      <c r="BJ261" s="71"/>
      <c r="BK261" s="71"/>
      <c r="BL261" s="71"/>
      <c r="BM261" s="71"/>
      <c r="BN261" s="71"/>
      <c r="BO261" s="71"/>
      <c r="BP261" s="71"/>
      <c r="BQ261" s="71"/>
      <c r="BR261" s="71"/>
      <c r="BS261" s="71"/>
      <c r="BT261" s="71"/>
      <c r="BU261" s="71"/>
      <c r="BV261" s="71"/>
      <c r="BW261" s="71"/>
      <c r="BX261" s="71"/>
      <c r="BY261" s="71"/>
      <c r="BZ261" s="71"/>
      <c r="CA261" s="71"/>
      <c r="CB261" s="71"/>
      <c r="CC261" s="71"/>
      <c r="CD261" s="71"/>
      <c r="CE261" s="71"/>
      <c r="CF261" s="71"/>
      <c r="CG261" s="71"/>
      <c r="CH261" s="71"/>
      <c r="CI261" s="71"/>
      <c r="CJ261" s="71"/>
      <c r="CK261" s="71"/>
      <c r="CL261" s="71"/>
      <c r="CM261" s="71"/>
      <c r="CN261" s="71"/>
      <c r="CO261" s="71"/>
      <c r="CP261" s="71"/>
      <c r="CQ261" s="71"/>
      <c r="CR261" s="71"/>
      <c r="CS261" s="71"/>
      <c r="CT261" s="71"/>
      <c r="CU261" s="71"/>
      <c r="CV261" s="71"/>
      <c r="CW261" s="71"/>
      <c r="CX261" s="71"/>
      <c r="CY261" s="71"/>
      <c r="CZ261" s="71"/>
      <c r="DA261" s="71"/>
      <c r="DB261" s="71"/>
      <c r="DC261" s="71"/>
      <c r="DD261" s="71"/>
      <c r="DE261" s="71"/>
      <c r="DF261" s="71"/>
      <c r="DG261" s="71"/>
      <c r="DH261" s="71"/>
      <c r="DI261" s="71"/>
      <c r="DJ261" s="71"/>
      <c r="DK261" s="71"/>
      <c r="DL261" s="71"/>
      <c r="DM261" s="71"/>
      <c r="DN261" s="71"/>
      <c r="DO261" s="71"/>
      <c r="DP261" s="71"/>
      <c r="DQ261" s="71"/>
      <c r="DR261" s="71"/>
      <c r="DS261" s="71"/>
      <c r="DT261" s="71"/>
      <c r="DU261" s="71"/>
      <c r="DV261" s="71"/>
      <c r="DW261" s="71"/>
      <c r="DX261" s="71"/>
      <c r="DY261" s="71"/>
    </row>
    <row r="262" spans="1:129" s="16" customFormat="1" ht="13.5" customHeight="1">
      <c r="A262" s="248" t="s">
        <v>180</v>
      </c>
      <c r="B262" s="248"/>
      <c r="C262" s="248"/>
      <c r="D262" s="248"/>
      <c r="E262" s="248"/>
      <c r="F262" s="248"/>
      <c r="G262" s="248"/>
      <c r="H262" s="248"/>
      <c r="I262" s="248"/>
      <c r="J262" s="248"/>
      <c r="K262" s="248"/>
      <c r="L262" s="70"/>
      <c r="M262" s="70"/>
      <c r="N262" s="70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  <c r="BB262" s="71"/>
      <c r="BC262" s="71"/>
      <c r="BD262" s="71"/>
      <c r="BE262" s="71"/>
      <c r="BF262" s="71"/>
      <c r="BG262" s="71"/>
      <c r="BH262" s="71"/>
      <c r="BI262" s="71"/>
      <c r="BJ262" s="71"/>
      <c r="BK262" s="71"/>
      <c r="BL262" s="71"/>
      <c r="BM262" s="71"/>
      <c r="BN262" s="71"/>
      <c r="BO262" s="71"/>
      <c r="BP262" s="71"/>
      <c r="BQ262" s="71"/>
      <c r="BR262" s="71"/>
      <c r="BS262" s="71"/>
      <c r="BT262" s="71"/>
      <c r="BU262" s="71"/>
      <c r="BV262" s="71"/>
      <c r="BW262" s="71"/>
      <c r="BX262" s="71"/>
      <c r="BY262" s="71"/>
      <c r="BZ262" s="71"/>
      <c r="CA262" s="71"/>
      <c r="CB262" s="71"/>
      <c r="CC262" s="71"/>
      <c r="CD262" s="71"/>
      <c r="CE262" s="71"/>
      <c r="CF262" s="71"/>
      <c r="CG262" s="71"/>
      <c r="CH262" s="71"/>
      <c r="CI262" s="71"/>
      <c r="CJ262" s="71"/>
      <c r="CK262" s="71"/>
      <c r="CL262" s="71"/>
      <c r="CM262" s="71"/>
      <c r="CN262" s="71"/>
      <c r="CO262" s="71"/>
      <c r="CP262" s="71"/>
      <c r="CQ262" s="71"/>
      <c r="CR262" s="71"/>
      <c r="CS262" s="71"/>
      <c r="CT262" s="71"/>
      <c r="CU262" s="71"/>
      <c r="CV262" s="71"/>
      <c r="CW262" s="71"/>
      <c r="CX262" s="71"/>
      <c r="CY262" s="71"/>
      <c r="CZ262" s="71"/>
      <c r="DA262" s="71"/>
      <c r="DB262" s="71"/>
      <c r="DC262" s="71"/>
      <c r="DD262" s="71"/>
      <c r="DE262" s="71"/>
      <c r="DF262" s="71"/>
      <c r="DG262" s="71"/>
      <c r="DH262" s="71"/>
      <c r="DI262" s="71"/>
      <c r="DJ262" s="71"/>
      <c r="DK262" s="71"/>
      <c r="DL262" s="71"/>
      <c r="DM262" s="71"/>
      <c r="DN262" s="71"/>
      <c r="DO262" s="71"/>
      <c r="DP262" s="71"/>
      <c r="DQ262" s="71"/>
      <c r="DR262" s="71"/>
      <c r="DS262" s="71"/>
      <c r="DT262" s="71"/>
      <c r="DU262" s="71"/>
      <c r="DV262" s="71"/>
      <c r="DW262" s="71"/>
      <c r="DX262" s="71"/>
      <c r="DY262" s="71"/>
    </row>
    <row r="263" spans="1:129" s="16" customFormat="1" ht="11.25">
      <c r="A263" s="70"/>
      <c r="B263" s="66">
        <v>32</v>
      </c>
      <c r="C263" s="65" t="s">
        <v>40</v>
      </c>
      <c r="D263" s="67"/>
      <c r="E263" s="68">
        <f>E66</f>
        <v>2135836</v>
      </c>
      <c r="F263" s="68">
        <f>F66</f>
        <v>1637000</v>
      </c>
      <c r="G263" s="68">
        <f>G60</f>
        <v>1500000</v>
      </c>
      <c r="H263" s="68">
        <f>H66</f>
        <v>3809604</v>
      </c>
      <c r="I263" s="219">
        <f>H263*100/E263</f>
        <v>178.3659419543448</v>
      </c>
      <c r="J263" s="219">
        <f>H263*100/F263</f>
        <v>232.71863164324984</v>
      </c>
      <c r="K263" s="70"/>
      <c r="L263" s="70"/>
      <c r="M263" s="70"/>
      <c r="N263" s="70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  <c r="BG263" s="71"/>
      <c r="BH263" s="71"/>
      <c r="BI263" s="71"/>
      <c r="BJ263" s="71"/>
      <c r="BK263" s="71"/>
      <c r="BL263" s="71"/>
      <c r="BM263" s="71"/>
      <c r="BN263" s="71"/>
      <c r="BO263" s="71"/>
      <c r="BP263" s="71"/>
      <c r="BQ263" s="71"/>
      <c r="BR263" s="71"/>
      <c r="BS263" s="71"/>
      <c r="BT263" s="71"/>
      <c r="BU263" s="71"/>
      <c r="BV263" s="71"/>
      <c r="BW263" s="71"/>
      <c r="BX263" s="71"/>
      <c r="BY263" s="71"/>
      <c r="BZ263" s="71"/>
      <c r="CA263" s="71"/>
      <c r="CB263" s="71"/>
      <c r="CC263" s="71"/>
      <c r="CD263" s="71"/>
      <c r="CE263" s="71"/>
      <c r="CF263" s="71"/>
      <c r="CG263" s="71"/>
      <c r="CH263" s="71"/>
      <c r="CI263" s="71"/>
      <c r="CJ263" s="71"/>
      <c r="CK263" s="71"/>
      <c r="CL263" s="71"/>
      <c r="CM263" s="71"/>
      <c r="CN263" s="71"/>
      <c r="CO263" s="71"/>
      <c r="CP263" s="71"/>
      <c r="CQ263" s="71"/>
      <c r="CR263" s="71"/>
      <c r="CS263" s="71"/>
      <c r="CT263" s="71"/>
      <c r="CU263" s="71"/>
      <c r="CV263" s="71"/>
      <c r="CW263" s="71"/>
      <c r="CX263" s="71"/>
      <c r="CY263" s="71"/>
      <c r="CZ263" s="71"/>
      <c r="DA263" s="71"/>
      <c r="DB263" s="71"/>
      <c r="DC263" s="71"/>
      <c r="DD263" s="71"/>
      <c r="DE263" s="71"/>
      <c r="DF263" s="71"/>
      <c r="DG263" s="71"/>
      <c r="DH263" s="71"/>
      <c r="DI263" s="71"/>
      <c r="DJ263" s="71"/>
      <c r="DK263" s="71"/>
      <c r="DL263" s="71"/>
      <c r="DM263" s="71"/>
      <c r="DN263" s="71"/>
      <c r="DO263" s="71"/>
      <c r="DP263" s="71"/>
      <c r="DQ263" s="71"/>
      <c r="DR263" s="71"/>
      <c r="DS263" s="71"/>
      <c r="DT263" s="71"/>
      <c r="DU263" s="71"/>
      <c r="DV263" s="71"/>
      <c r="DW263" s="71"/>
      <c r="DX263" s="71"/>
      <c r="DY263" s="71"/>
    </row>
    <row r="264" spans="1:129" s="16" customFormat="1" ht="13.5" customHeight="1">
      <c r="A264" s="248" t="s">
        <v>180</v>
      </c>
      <c r="B264" s="248"/>
      <c r="C264" s="248"/>
      <c r="D264" s="248"/>
      <c r="E264" s="248"/>
      <c r="F264" s="248"/>
      <c r="G264" s="248"/>
      <c r="H264" s="248"/>
      <c r="I264" s="248"/>
      <c r="J264" s="248"/>
      <c r="K264" s="248"/>
      <c r="L264" s="70"/>
      <c r="M264" s="70"/>
      <c r="N264" s="70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  <c r="AR264" s="71"/>
      <c r="AS264" s="71"/>
      <c r="AT264" s="71"/>
      <c r="AU264" s="71"/>
      <c r="AV264" s="71"/>
      <c r="AW264" s="71"/>
      <c r="AX264" s="71"/>
      <c r="AY264" s="71"/>
      <c r="AZ264" s="71"/>
      <c r="BA264" s="71"/>
      <c r="BB264" s="71"/>
      <c r="BC264" s="71"/>
      <c r="BD264" s="71"/>
      <c r="BE264" s="71"/>
      <c r="BF264" s="71"/>
      <c r="BG264" s="71"/>
      <c r="BH264" s="71"/>
      <c r="BI264" s="71"/>
      <c r="BJ264" s="71"/>
      <c r="BK264" s="71"/>
      <c r="BL264" s="71"/>
      <c r="BM264" s="71"/>
      <c r="BN264" s="71"/>
      <c r="BO264" s="71"/>
      <c r="BP264" s="71"/>
      <c r="BQ264" s="71"/>
      <c r="BR264" s="71"/>
      <c r="BS264" s="71"/>
      <c r="BT264" s="71"/>
      <c r="BU264" s="71"/>
      <c r="BV264" s="71"/>
      <c r="BW264" s="71"/>
      <c r="BX264" s="71"/>
      <c r="BY264" s="71"/>
      <c r="BZ264" s="71"/>
      <c r="CA264" s="71"/>
      <c r="CB264" s="71"/>
      <c r="CC264" s="71"/>
      <c r="CD264" s="71"/>
      <c r="CE264" s="71"/>
      <c r="CF264" s="71"/>
      <c r="CG264" s="71"/>
      <c r="CH264" s="71"/>
      <c r="CI264" s="71"/>
      <c r="CJ264" s="71"/>
      <c r="CK264" s="71"/>
      <c r="CL264" s="71"/>
      <c r="CM264" s="71"/>
      <c r="CN264" s="71"/>
      <c r="CO264" s="71"/>
      <c r="CP264" s="71"/>
      <c r="CQ264" s="71"/>
      <c r="CR264" s="71"/>
      <c r="CS264" s="71"/>
      <c r="CT264" s="71"/>
      <c r="CU264" s="71"/>
      <c r="CV264" s="71"/>
      <c r="CW264" s="71"/>
      <c r="CX264" s="71"/>
      <c r="CY264" s="71"/>
      <c r="CZ264" s="71"/>
      <c r="DA264" s="71"/>
      <c r="DB264" s="71"/>
      <c r="DC264" s="71"/>
      <c r="DD264" s="71"/>
      <c r="DE264" s="71"/>
      <c r="DF264" s="71"/>
      <c r="DG264" s="71"/>
      <c r="DH264" s="71"/>
      <c r="DI264" s="71"/>
      <c r="DJ264" s="71"/>
      <c r="DK264" s="71"/>
      <c r="DL264" s="71"/>
      <c r="DM264" s="71"/>
      <c r="DN264" s="71"/>
      <c r="DO264" s="71"/>
      <c r="DP264" s="71"/>
      <c r="DQ264" s="71"/>
      <c r="DR264" s="71"/>
      <c r="DS264" s="71"/>
      <c r="DT264" s="71"/>
      <c r="DU264" s="71"/>
      <c r="DV264" s="71"/>
      <c r="DW264" s="71"/>
      <c r="DX264" s="71"/>
      <c r="DY264" s="71"/>
    </row>
    <row r="265" spans="1:129" s="16" customFormat="1" ht="11.25">
      <c r="A265" s="70"/>
      <c r="B265" s="66">
        <v>34</v>
      </c>
      <c r="C265" s="65" t="s">
        <v>63</v>
      </c>
      <c r="D265" s="67"/>
      <c r="E265" s="68">
        <f>E90</f>
        <v>29449</v>
      </c>
      <c r="F265" s="68">
        <f>F90</f>
        <v>70000</v>
      </c>
      <c r="G265" s="68">
        <f>G62</f>
        <v>50000</v>
      </c>
      <c r="H265" s="68">
        <f>H90</f>
        <v>94781</v>
      </c>
      <c r="I265" s="219">
        <f>H265*100/E265</f>
        <v>321.84794050731773</v>
      </c>
      <c r="J265" s="219">
        <f>H265*100/F265</f>
        <v>135.40142857142857</v>
      </c>
      <c r="K265" s="70"/>
      <c r="L265" s="70"/>
      <c r="M265" s="70"/>
      <c r="N265" s="70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  <c r="BA265" s="71"/>
      <c r="BB265" s="71"/>
      <c r="BC265" s="71"/>
      <c r="BD265" s="71"/>
      <c r="BE265" s="71"/>
      <c r="BF265" s="71"/>
      <c r="BG265" s="71"/>
      <c r="BH265" s="71"/>
      <c r="BI265" s="71"/>
      <c r="BJ265" s="71"/>
      <c r="BK265" s="71"/>
      <c r="BL265" s="71"/>
      <c r="BM265" s="71"/>
      <c r="BN265" s="71"/>
      <c r="BO265" s="71"/>
      <c r="BP265" s="71"/>
      <c r="BQ265" s="71"/>
      <c r="BR265" s="71"/>
      <c r="BS265" s="71"/>
      <c r="BT265" s="71"/>
      <c r="BU265" s="71"/>
      <c r="BV265" s="71"/>
      <c r="BW265" s="71"/>
      <c r="BX265" s="71"/>
      <c r="BY265" s="71"/>
      <c r="BZ265" s="71"/>
      <c r="CA265" s="71"/>
      <c r="CB265" s="71"/>
      <c r="CC265" s="71"/>
      <c r="CD265" s="71"/>
      <c r="CE265" s="71"/>
      <c r="CF265" s="71"/>
      <c r="CG265" s="71"/>
      <c r="CH265" s="71"/>
      <c r="CI265" s="71"/>
      <c r="CJ265" s="71"/>
      <c r="CK265" s="71"/>
      <c r="CL265" s="71"/>
      <c r="CM265" s="71"/>
      <c r="CN265" s="71"/>
      <c r="CO265" s="71"/>
      <c r="CP265" s="71"/>
      <c r="CQ265" s="71"/>
      <c r="CR265" s="71"/>
      <c r="CS265" s="71"/>
      <c r="CT265" s="71"/>
      <c r="CU265" s="71"/>
      <c r="CV265" s="71"/>
      <c r="CW265" s="71"/>
      <c r="CX265" s="71"/>
      <c r="CY265" s="71"/>
      <c r="CZ265" s="71"/>
      <c r="DA265" s="71"/>
      <c r="DB265" s="71"/>
      <c r="DC265" s="71"/>
      <c r="DD265" s="71"/>
      <c r="DE265" s="71"/>
      <c r="DF265" s="71"/>
      <c r="DG265" s="71"/>
      <c r="DH265" s="71"/>
      <c r="DI265" s="71"/>
      <c r="DJ265" s="71"/>
      <c r="DK265" s="71"/>
      <c r="DL265" s="71"/>
      <c r="DM265" s="71"/>
      <c r="DN265" s="71"/>
      <c r="DO265" s="71"/>
      <c r="DP265" s="71"/>
      <c r="DQ265" s="71"/>
      <c r="DR265" s="71"/>
      <c r="DS265" s="71"/>
      <c r="DT265" s="71"/>
      <c r="DU265" s="71"/>
      <c r="DV265" s="71"/>
      <c r="DW265" s="71"/>
      <c r="DX265" s="71"/>
      <c r="DY265" s="71"/>
    </row>
    <row r="266" spans="1:129" s="16" customFormat="1" ht="13.5" customHeight="1">
      <c r="A266" s="248" t="s">
        <v>180</v>
      </c>
      <c r="B266" s="248"/>
      <c r="C266" s="248"/>
      <c r="D266" s="248"/>
      <c r="E266" s="248"/>
      <c r="F266" s="248"/>
      <c r="G266" s="248"/>
      <c r="H266" s="248"/>
      <c r="I266" s="248"/>
      <c r="J266" s="248"/>
      <c r="K266" s="248"/>
      <c r="L266" s="70"/>
      <c r="M266" s="70"/>
      <c r="N266" s="70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71"/>
      <c r="BH266" s="71"/>
      <c r="BI266" s="71"/>
      <c r="BJ266" s="71"/>
      <c r="BK266" s="71"/>
      <c r="BL266" s="71"/>
      <c r="BM266" s="71"/>
      <c r="BN266" s="71"/>
      <c r="BO266" s="71"/>
      <c r="BP266" s="71"/>
      <c r="BQ266" s="71"/>
      <c r="BR266" s="71"/>
      <c r="BS266" s="71"/>
      <c r="BT266" s="71"/>
      <c r="BU266" s="71"/>
      <c r="BV266" s="71"/>
      <c r="BW266" s="71"/>
      <c r="BX266" s="71"/>
      <c r="BY266" s="71"/>
      <c r="BZ266" s="71"/>
      <c r="CA266" s="71"/>
      <c r="CB266" s="71"/>
      <c r="CC266" s="71"/>
      <c r="CD266" s="71"/>
      <c r="CE266" s="71"/>
      <c r="CF266" s="71"/>
      <c r="CG266" s="71"/>
      <c r="CH266" s="71"/>
      <c r="CI266" s="71"/>
      <c r="CJ266" s="71"/>
      <c r="CK266" s="71"/>
      <c r="CL266" s="71"/>
      <c r="CM266" s="71"/>
      <c r="CN266" s="71"/>
      <c r="CO266" s="71"/>
      <c r="CP266" s="71"/>
      <c r="CQ266" s="71"/>
      <c r="CR266" s="71"/>
      <c r="CS266" s="71"/>
      <c r="CT266" s="71"/>
      <c r="CU266" s="71"/>
      <c r="CV266" s="71"/>
      <c r="CW266" s="71"/>
      <c r="CX266" s="71"/>
      <c r="CY266" s="71"/>
      <c r="CZ266" s="71"/>
      <c r="DA266" s="71"/>
      <c r="DB266" s="71"/>
      <c r="DC266" s="71"/>
      <c r="DD266" s="71"/>
      <c r="DE266" s="71"/>
      <c r="DF266" s="71"/>
      <c r="DG266" s="71"/>
      <c r="DH266" s="71"/>
      <c r="DI266" s="71"/>
      <c r="DJ266" s="71"/>
      <c r="DK266" s="71"/>
      <c r="DL266" s="71"/>
      <c r="DM266" s="71"/>
      <c r="DN266" s="71"/>
      <c r="DO266" s="71"/>
      <c r="DP266" s="71"/>
      <c r="DQ266" s="71"/>
      <c r="DR266" s="71"/>
      <c r="DS266" s="71"/>
      <c r="DT266" s="71"/>
      <c r="DU266" s="71"/>
      <c r="DV266" s="71"/>
      <c r="DW266" s="71"/>
      <c r="DX266" s="71"/>
      <c r="DY266" s="71"/>
    </row>
    <row r="267" spans="1:129" s="16" customFormat="1" ht="11.25">
      <c r="A267" s="70"/>
      <c r="B267" s="66">
        <v>35</v>
      </c>
      <c r="C267" s="65" t="s">
        <v>70</v>
      </c>
      <c r="D267" s="67"/>
      <c r="E267" s="68">
        <f>E97</f>
        <v>0</v>
      </c>
      <c r="F267" s="68">
        <f>F97</f>
        <v>100000</v>
      </c>
      <c r="G267" s="68">
        <f>G64</f>
        <v>200000</v>
      </c>
      <c r="H267" s="68">
        <f>H97</f>
        <v>146950</v>
      </c>
      <c r="I267" s="81">
        <v>0</v>
      </c>
      <c r="J267" s="65"/>
      <c r="K267" s="70"/>
      <c r="L267" s="70"/>
      <c r="M267" s="70"/>
      <c r="N267" s="70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1"/>
      <c r="BH267" s="71"/>
      <c r="BI267" s="71"/>
      <c r="BJ267" s="71"/>
      <c r="BK267" s="71"/>
      <c r="BL267" s="71"/>
      <c r="BM267" s="71"/>
      <c r="BN267" s="71"/>
      <c r="BO267" s="71"/>
      <c r="BP267" s="71"/>
      <c r="BQ267" s="71"/>
      <c r="BR267" s="71"/>
      <c r="BS267" s="71"/>
      <c r="BT267" s="71"/>
      <c r="BU267" s="71"/>
      <c r="BV267" s="71"/>
      <c r="BW267" s="71"/>
      <c r="BX267" s="71"/>
      <c r="BY267" s="71"/>
      <c r="BZ267" s="71"/>
      <c r="CA267" s="71"/>
      <c r="CB267" s="71"/>
      <c r="CC267" s="71"/>
      <c r="CD267" s="71"/>
      <c r="CE267" s="71"/>
      <c r="CF267" s="71"/>
      <c r="CG267" s="71"/>
      <c r="CH267" s="71"/>
      <c r="CI267" s="71"/>
      <c r="CJ267" s="71"/>
      <c r="CK267" s="71"/>
      <c r="CL267" s="71"/>
      <c r="CM267" s="71"/>
      <c r="CN267" s="71"/>
      <c r="CO267" s="71"/>
      <c r="CP267" s="71"/>
      <c r="CQ267" s="71"/>
      <c r="CR267" s="71"/>
      <c r="CS267" s="71"/>
      <c r="CT267" s="71"/>
      <c r="CU267" s="71"/>
      <c r="CV267" s="71"/>
      <c r="CW267" s="71"/>
      <c r="CX267" s="71"/>
      <c r="CY267" s="71"/>
      <c r="CZ267" s="71"/>
      <c r="DA267" s="71"/>
      <c r="DB267" s="71"/>
      <c r="DC267" s="71"/>
      <c r="DD267" s="71"/>
      <c r="DE267" s="71"/>
      <c r="DF267" s="71"/>
      <c r="DG267" s="71"/>
      <c r="DH267" s="71"/>
      <c r="DI267" s="71"/>
      <c r="DJ267" s="71"/>
      <c r="DK267" s="71"/>
      <c r="DL267" s="71"/>
      <c r="DM267" s="71"/>
      <c r="DN267" s="71"/>
      <c r="DO267" s="71"/>
      <c r="DP267" s="71"/>
      <c r="DQ267" s="71"/>
      <c r="DR267" s="71"/>
      <c r="DS267" s="71"/>
      <c r="DT267" s="71"/>
      <c r="DU267" s="71"/>
      <c r="DV267" s="71"/>
      <c r="DW267" s="71"/>
      <c r="DX267" s="71"/>
      <c r="DY267" s="71"/>
    </row>
    <row r="268" spans="1:129" s="16" customFormat="1" ht="13.5" customHeight="1">
      <c r="A268" s="248" t="s">
        <v>180</v>
      </c>
      <c r="B268" s="248"/>
      <c r="C268" s="248"/>
      <c r="D268" s="248"/>
      <c r="E268" s="248"/>
      <c r="F268" s="248"/>
      <c r="G268" s="248"/>
      <c r="H268" s="248"/>
      <c r="I268" s="248"/>
      <c r="J268" s="248"/>
      <c r="K268" s="248"/>
      <c r="L268" s="70"/>
      <c r="M268" s="70"/>
      <c r="N268" s="70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  <c r="BB268" s="71"/>
      <c r="BC268" s="71"/>
      <c r="BD268" s="71"/>
      <c r="BE268" s="71"/>
      <c r="BF268" s="71"/>
      <c r="BG268" s="71"/>
      <c r="BH268" s="71"/>
      <c r="BI268" s="71"/>
      <c r="BJ268" s="71"/>
      <c r="BK268" s="71"/>
      <c r="BL268" s="71"/>
      <c r="BM268" s="71"/>
      <c r="BN268" s="71"/>
      <c r="BO268" s="71"/>
      <c r="BP268" s="71"/>
      <c r="BQ268" s="71"/>
      <c r="BR268" s="71"/>
      <c r="BS268" s="71"/>
      <c r="BT268" s="71"/>
      <c r="BU268" s="71"/>
      <c r="BV268" s="71"/>
      <c r="BW268" s="71"/>
      <c r="BX268" s="71"/>
      <c r="BY268" s="71"/>
      <c r="BZ268" s="71"/>
      <c r="CA268" s="71"/>
      <c r="CB268" s="71"/>
      <c r="CC268" s="71"/>
      <c r="CD268" s="71"/>
      <c r="CE268" s="71"/>
      <c r="CF268" s="71"/>
      <c r="CG268" s="71"/>
      <c r="CH268" s="71"/>
      <c r="CI268" s="71"/>
      <c r="CJ268" s="71"/>
      <c r="CK268" s="71"/>
      <c r="CL268" s="71"/>
      <c r="CM268" s="71"/>
      <c r="CN268" s="71"/>
      <c r="CO268" s="71"/>
      <c r="CP268" s="71"/>
      <c r="CQ268" s="71"/>
      <c r="CR268" s="71"/>
      <c r="CS268" s="71"/>
      <c r="CT268" s="71"/>
      <c r="CU268" s="71"/>
      <c r="CV268" s="71"/>
      <c r="CW268" s="71"/>
      <c r="CX268" s="71"/>
      <c r="CY268" s="71"/>
      <c r="CZ268" s="71"/>
      <c r="DA268" s="71"/>
      <c r="DB268" s="71"/>
      <c r="DC268" s="71"/>
      <c r="DD268" s="71"/>
      <c r="DE268" s="71"/>
      <c r="DF268" s="71"/>
      <c r="DG268" s="71"/>
      <c r="DH268" s="71"/>
      <c r="DI268" s="71"/>
      <c r="DJ268" s="71"/>
      <c r="DK268" s="71"/>
      <c r="DL268" s="71"/>
      <c r="DM268" s="71"/>
      <c r="DN268" s="71"/>
      <c r="DO268" s="71"/>
      <c r="DP268" s="71"/>
      <c r="DQ268" s="71"/>
      <c r="DR268" s="71"/>
      <c r="DS268" s="71"/>
      <c r="DT268" s="71"/>
      <c r="DU268" s="71"/>
      <c r="DV268" s="71"/>
      <c r="DW268" s="71"/>
      <c r="DX268" s="71"/>
      <c r="DY268" s="71"/>
    </row>
    <row r="269" spans="1:129" s="16" customFormat="1" ht="11.25">
      <c r="A269" s="70"/>
      <c r="B269" s="66">
        <v>36</v>
      </c>
      <c r="C269" s="65" t="s">
        <v>75</v>
      </c>
      <c r="D269" s="67"/>
      <c r="E269" s="68">
        <f>E102</f>
        <v>83697</v>
      </c>
      <c r="F269" s="68">
        <f>F102</f>
        <v>594000</v>
      </c>
      <c r="G269" s="68">
        <f>G66</f>
        <v>4751000</v>
      </c>
      <c r="H269" s="68">
        <f>H102</f>
        <v>40626</v>
      </c>
      <c r="I269" s="219">
        <f>H269*100/E269</f>
        <v>48.539374171117245</v>
      </c>
      <c r="J269" s="219">
        <f>H269*100/F269</f>
        <v>6.83939393939394</v>
      </c>
      <c r="K269" s="70"/>
      <c r="L269" s="70"/>
      <c r="M269" s="70"/>
      <c r="N269" s="70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71"/>
      <c r="BH269" s="71"/>
      <c r="BI269" s="71"/>
      <c r="BJ269" s="71"/>
      <c r="BK269" s="71"/>
      <c r="BL269" s="71"/>
      <c r="BM269" s="71"/>
      <c r="BN269" s="71"/>
      <c r="BO269" s="71"/>
      <c r="BP269" s="71"/>
      <c r="BQ269" s="71"/>
      <c r="BR269" s="71"/>
      <c r="BS269" s="71"/>
      <c r="BT269" s="71"/>
      <c r="BU269" s="71"/>
      <c r="BV269" s="71"/>
      <c r="BW269" s="71"/>
      <c r="BX269" s="71"/>
      <c r="BY269" s="71"/>
      <c r="BZ269" s="71"/>
      <c r="CA269" s="71"/>
      <c r="CB269" s="71"/>
      <c r="CC269" s="71"/>
      <c r="CD269" s="71"/>
      <c r="CE269" s="71"/>
      <c r="CF269" s="71"/>
      <c r="CG269" s="71"/>
      <c r="CH269" s="71"/>
      <c r="CI269" s="71"/>
      <c r="CJ269" s="71"/>
      <c r="CK269" s="71"/>
      <c r="CL269" s="71"/>
      <c r="CM269" s="71"/>
      <c r="CN269" s="71"/>
      <c r="CO269" s="71"/>
      <c r="CP269" s="71"/>
      <c r="CQ269" s="71"/>
      <c r="CR269" s="71"/>
      <c r="CS269" s="71"/>
      <c r="CT269" s="71"/>
      <c r="CU269" s="71"/>
      <c r="CV269" s="71"/>
      <c r="CW269" s="71"/>
      <c r="CX269" s="71"/>
      <c r="CY269" s="71"/>
      <c r="CZ269" s="71"/>
      <c r="DA269" s="71"/>
      <c r="DB269" s="71"/>
      <c r="DC269" s="71"/>
      <c r="DD269" s="71"/>
      <c r="DE269" s="71"/>
      <c r="DF269" s="71"/>
      <c r="DG269" s="71"/>
      <c r="DH269" s="71"/>
      <c r="DI269" s="71"/>
      <c r="DJ269" s="71"/>
      <c r="DK269" s="71"/>
      <c r="DL269" s="71"/>
      <c r="DM269" s="71"/>
      <c r="DN269" s="71"/>
      <c r="DO269" s="71"/>
      <c r="DP269" s="71"/>
      <c r="DQ269" s="71"/>
      <c r="DR269" s="71"/>
      <c r="DS269" s="71"/>
      <c r="DT269" s="71"/>
      <c r="DU269" s="71"/>
      <c r="DV269" s="71"/>
      <c r="DW269" s="71"/>
      <c r="DX269" s="71"/>
      <c r="DY269" s="71"/>
    </row>
    <row r="270" spans="1:129" s="16" customFormat="1" ht="13.5" customHeight="1">
      <c r="A270" s="248" t="s">
        <v>180</v>
      </c>
      <c r="B270" s="248"/>
      <c r="C270" s="248"/>
      <c r="D270" s="248"/>
      <c r="E270" s="248"/>
      <c r="F270" s="248"/>
      <c r="G270" s="248"/>
      <c r="H270" s="248"/>
      <c r="I270" s="248"/>
      <c r="J270" s="248"/>
      <c r="K270" s="248"/>
      <c r="L270" s="70"/>
      <c r="M270" s="70"/>
      <c r="N270" s="70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  <c r="BB270" s="71"/>
      <c r="BC270" s="71"/>
      <c r="BD270" s="71"/>
      <c r="BE270" s="71"/>
      <c r="BF270" s="71"/>
      <c r="BG270" s="71"/>
      <c r="BH270" s="71"/>
      <c r="BI270" s="71"/>
      <c r="BJ270" s="71"/>
      <c r="BK270" s="71"/>
      <c r="BL270" s="71"/>
      <c r="BM270" s="71"/>
      <c r="BN270" s="71"/>
      <c r="BO270" s="71"/>
      <c r="BP270" s="71"/>
      <c r="BQ270" s="71"/>
      <c r="BR270" s="71"/>
      <c r="BS270" s="71"/>
      <c r="BT270" s="71"/>
      <c r="BU270" s="71"/>
      <c r="BV270" s="71"/>
      <c r="BW270" s="71"/>
      <c r="BX270" s="71"/>
      <c r="BY270" s="71"/>
      <c r="BZ270" s="71"/>
      <c r="CA270" s="71"/>
      <c r="CB270" s="71"/>
      <c r="CC270" s="71"/>
      <c r="CD270" s="71"/>
      <c r="CE270" s="71"/>
      <c r="CF270" s="71"/>
      <c r="CG270" s="71"/>
      <c r="CH270" s="71"/>
      <c r="CI270" s="71"/>
      <c r="CJ270" s="71"/>
      <c r="CK270" s="71"/>
      <c r="CL270" s="71"/>
      <c r="CM270" s="71"/>
      <c r="CN270" s="71"/>
      <c r="CO270" s="71"/>
      <c r="CP270" s="71"/>
      <c r="CQ270" s="71"/>
      <c r="CR270" s="71"/>
      <c r="CS270" s="71"/>
      <c r="CT270" s="71"/>
      <c r="CU270" s="71"/>
      <c r="CV270" s="71"/>
      <c r="CW270" s="71"/>
      <c r="CX270" s="71"/>
      <c r="CY270" s="71"/>
      <c r="CZ270" s="71"/>
      <c r="DA270" s="71"/>
      <c r="DB270" s="71"/>
      <c r="DC270" s="71"/>
      <c r="DD270" s="71"/>
      <c r="DE270" s="71"/>
      <c r="DF270" s="71"/>
      <c r="DG270" s="71"/>
      <c r="DH270" s="71"/>
      <c r="DI270" s="71"/>
      <c r="DJ270" s="71"/>
      <c r="DK270" s="71"/>
      <c r="DL270" s="71"/>
      <c r="DM270" s="71"/>
      <c r="DN270" s="71"/>
      <c r="DO270" s="71"/>
      <c r="DP270" s="71"/>
      <c r="DQ270" s="71"/>
      <c r="DR270" s="71"/>
      <c r="DS270" s="71"/>
      <c r="DT270" s="71"/>
      <c r="DU270" s="71"/>
      <c r="DV270" s="71"/>
      <c r="DW270" s="71"/>
      <c r="DX270" s="71"/>
      <c r="DY270" s="71"/>
    </row>
    <row r="271" spans="1:129" s="16" customFormat="1" ht="11.25">
      <c r="A271" s="70"/>
      <c r="B271" s="66">
        <v>37</v>
      </c>
      <c r="C271" s="65" t="s">
        <v>83</v>
      </c>
      <c r="D271" s="67"/>
      <c r="E271" s="68">
        <f>E110</f>
        <v>107030</v>
      </c>
      <c r="F271" s="68">
        <f>F110</f>
        <v>425000</v>
      </c>
      <c r="G271" s="68">
        <f>G68</f>
        <v>80000</v>
      </c>
      <c r="H271" s="68">
        <f>H110</f>
        <v>218891</v>
      </c>
      <c r="I271" s="219">
        <f>H271*100/E271</f>
        <v>204.51368775109782</v>
      </c>
      <c r="J271" s="219">
        <f>H271*100/F271</f>
        <v>51.503764705882354</v>
      </c>
      <c r="K271" s="70"/>
      <c r="L271" s="70"/>
      <c r="M271" s="70"/>
      <c r="N271" s="70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71"/>
      <c r="BH271" s="71"/>
      <c r="BI271" s="71"/>
      <c r="BJ271" s="71"/>
      <c r="BK271" s="71"/>
      <c r="BL271" s="71"/>
      <c r="BM271" s="71"/>
      <c r="BN271" s="71"/>
      <c r="BO271" s="71"/>
      <c r="BP271" s="71"/>
      <c r="BQ271" s="71"/>
      <c r="BR271" s="71"/>
      <c r="BS271" s="71"/>
      <c r="BT271" s="71"/>
      <c r="BU271" s="71"/>
      <c r="BV271" s="71"/>
      <c r="BW271" s="71"/>
      <c r="BX271" s="71"/>
      <c r="BY271" s="71"/>
      <c r="BZ271" s="71"/>
      <c r="CA271" s="71"/>
      <c r="CB271" s="71"/>
      <c r="CC271" s="71"/>
      <c r="CD271" s="71"/>
      <c r="CE271" s="71"/>
      <c r="CF271" s="71"/>
      <c r="CG271" s="71"/>
      <c r="CH271" s="71"/>
      <c r="CI271" s="71"/>
      <c r="CJ271" s="71"/>
      <c r="CK271" s="71"/>
      <c r="CL271" s="71"/>
      <c r="CM271" s="71"/>
      <c r="CN271" s="71"/>
      <c r="CO271" s="71"/>
      <c r="CP271" s="71"/>
      <c r="CQ271" s="71"/>
      <c r="CR271" s="71"/>
      <c r="CS271" s="71"/>
      <c r="CT271" s="71"/>
      <c r="CU271" s="71"/>
      <c r="CV271" s="71"/>
      <c r="CW271" s="71"/>
      <c r="CX271" s="71"/>
      <c r="CY271" s="71"/>
      <c r="CZ271" s="71"/>
      <c r="DA271" s="71"/>
      <c r="DB271" s="71"/>
      <c r="DC271" s="71"/>
      <c r="DD271" s="71"/>
      <c r="DE271" s="71"/>
      <c r="DF271" s="71"/>
      <c r="DG271" s="71"/>
      <c r="DH271" s="71"/>
      <c r="DI271" s="71"/>
      <c r="DJ271" s="71"/>
      <c r="DK271" s="71"/>
      <c r="DL271" s="71"/>
      <c r="DM271" s="71"/>
      <c r="DN271" s="71"/>
      <c r="DO271" s="71"/>
      <c r="DP271" s="71"/>
      <c r="DQ271" s="71"/>
      <c r="DR271" s="71"/>
      <c r="DS271" s="71"/>
      <c r="DT271" s="71"/>
      <c r="DU271" s="71"/>
      <c r="DV271" s="71"/>
      <c r="DW271" s="71"/>
      <c r="DX271" s="71"/>
      <c r="DY271" s="71"/>
    </row>
    <row r="272" spans="1:129" s="16" customFormat="1" ht="13.5" customHeight="1">
      <c r="A272" s="248" t="s">
        <v>180</v>
      </c>
      <c r="B272" s="248"/>
      <c r="C272" s="248"/>
      <c r="D272" s="248"/>
      <c r="E272" s="248"/>
      <c r="F272" s="248"/>
      <c r="G272" s="248"/>
      <c r="H272" s="248"/>
      <c r="I272" s="248"/>
      <c r="J272" s="248"/>
      <c r="K272" s="248"/>
      <c r="L272" s="70"/>
      <c r="M272" s="70"/>
      <c r="N272" s="70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  <c r="BA272" s="71"/>
      <c r="BB272" s="71"/>
      <c r="BC272" s="71"/>
      <c r="BD272" s="71"/>
      <c r="BE272" s="71"/>
      <c r="BF272" s="71"/>
      <c r="BG272" s="71"/>
      <c r="BH272" s="71"/>
      <c r="BI272" s="71"/>
      <c r="BJ272" s="71"/>
      <c r="BK272" s="71"/>
      <c r="BL272" s="71"/>
      <c r="BM272" s="71"/>
      <c r="BN272" s="71"/>
      <c r="BO272" s="71"/>
      <c r="BP272" s="71"/>
      <c r="BQ272" s="71"/>
      <c r="BR272" s="71"/>
      <c r="BS272" s="71"/>
      <c r="BT272" s="71"/>
      <c r="BU272" s="71"/>
      <c r="BV272" s="71"/>
      <c r="BW272" s="71"/>
      <c r="BX272" s="71"/>
      <c r="BY272" s="71"/>
      <c r="BZ272" s="71"/>
      <c r="CA272" s="71"/>
      <c r="CB272" s="71"/>
      <c r="CC272" s="71"/>
      <c r="CD272" s="71"/>
      <c r="CE272" s="71"/>
      <c r="CF272" s="71"/>
      <c r="CG272" s="71"/>
      <c r="CH272" s="71"/>
      <c r="CI272" s="71"/>
      <c r="CJ272" s="71"/>
      <c r="CK272" s="71"/>
      <c r="CL272" s="71"/>
      <c r="CM272" s="71"/>
      <c r="CN272" s="71"/>
      <c r="CO272" s="71"/>
      <c r="CP272" s="71"/>
      <c r="CQ272" s="71"/>
      <c r="CR272" s="71"/>
      <c r="CS272" s="71"/>
      <c r="CT272" s="71"/>
      <c r="CU272" s="71"/>
      <c r="CV272" s="71"/>
      <c r="CW272" s="71"/>
      <c r="CX272" s="71"/>
      <c r="CY272" s="71"/>
      <c r="CZ272" s="71"/>
      <c r="DA272" s="71"/>
      <c r="DB272" s="71"/>
      <c r="DC272" s="71"/>
      <c r="DD272" s="71"/>
      <c r="DE272" s="71"/>
      <c r="DF272" s="71"/>
      <c r="DG272" s="71"/>
      <c r="DH272" s="71"/>
      <c r="DI272" s="71"/>
      <c r="DJ272" s="71"/>
      <c r="DK272" s="71"/>
      <c r="DL272" s="71"/>
      <c r="DM272" s="71"/>
      <c r="DN272" s="71"/>
      <c r="DO272" s="71"/>
      <c r="DP272" s="71"/>
      <c r="DQ272" s="71"/>
      <c r="DR272" s="71"/>
      <c r="DS272" s="71"/>
      <c r="DT272" s="71"/>
      <c r="DU272" s="71"/>
      <c r="DV272" s="71"/>
      <c r="DW272" s="71"/>
      <c r="DX272" s="71"/>
      <c r="DY272" s="71"/>
    </row>
    <row r="273" spans="1:129" s="16" customFormat="1" ht="11.25">
      <c r="A273" s="70"/>
      <c r="B273" s="66">
        <v>38</v>
      </c>
      <c r="C273" s="65" t="s">
        <v>90</v>
      </c>
      <c r="D273" s="67"/>
      <c r="E273" s="91">
        <f>E117</f>
        <v>611124</v>
      </c>
      <c r="F273" s="91">
        <f>F117</f>
        <v>666000</v>
      </c>
      <c r="G273" s="68">
        <f>G70</f>
        <v>100000</v>
      </c>
      <c r="H273" s="91">
        <f>H117</f>
        <v>916381</v>
      </c>
      <c r="I273" s="219">
        <f>H273*100/E273</f>
        <v>149.9500919616968</v>
      </c>
      <c r="J273" s="219">
        <f>H273*100/F273</f>
        <v>137.59474474474476</v>
      </c>
      <c r="K273" s="70"/>
      <c r="L273" s="70"/>
      <c r="M273" s="70"/>
      <c r="N273" s="70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1"/>
      <c r="BH273" s="71"/>
      <c r="BI273" s="71"/>
      <c r="BJ273" s="71"/>
      <c r="BK273" s="71"/>
      <c r="BL273" s="71"/>
      <c r="BM273" s="71"/>
      <c r="BN273" s="71"/>
      <c r="BO273" s="71"/>
      <c r="BP273" s="71"/>
      <c r="BQ273" s="71"/>
      <c r="BR273" s="71"/>
      <c r="BS273" s="71"/>
      <c r="BT273" s="71"/>
      <c r="BU273" s="71"/>
      <c r="BV273" s="71"/>
      <c r="BW273" s="71"/>
      <c r="BX273" s="71"/>
      <c r="BY273" s="71"/>
      <c r="BZ273" s="71"/>
      <c r="CA273" s="71"/>
      <c r="CB273" s="71"/>
      <c r="CC273" s="71"/>
      <c r="CD273" s="71"/>
      <c r="CE273" s="71"/>
      <c r="CF273" s="71"/>
      <c r="CG273" s="71"/>
      <c r="CH273" s="71"/>
      <c r="CI273" s="71"/>
      <c r="CJ273" s="71"/>
      <c r="CK273" s="71"/>
      <c r="CL273" s="71"/>
      <c r="CM273" s="71"/>
      <c r="CN273" s="71"/>
      <c r="CO273" s="71"/>
      <c r="CP273" s="71"/>
      <c r="CQ273" s="71"/>
      <c r="CR273" s="71"/>
      <c r="CS273" s="71"/>
      <c r="CT273" s="71"/>
      <c r="CU273" s="71"/>
      <c r="CV273" s="71"/>
      <c r="CW273" s="71"/>
      <c r="CX273" s="71"/>
      <c r="CY273" s="71"/>
      <c r="CZ273" s="71"/>
      <c r="DA273" s="71"/>
      <c r="DB273" s="71"/>
      <c r="DC273" s="71"/>
      <c r="DD273" s="71"/>
      <c r="DE273" s="71"/>
      <c r="DF273" s="71"/>
      <c r="DG273" s="71"/>
      <c r="DH273" s="71"/>
      <c r="DI273" s="71"/>
      <c r="DJ273" s="71"/>
      <c r="DK273" s="71"/>
      <c r="DL273" s="71"/>
      <c r="DM273" s="71"/>
      <c r="DN273" s="71"/>
      <c r="DO273" s="71"/>
      <c r="DP273" s="71"/>
      <c r="DQ273" s="71"/>
      <c r="DR273" s="71"/>
      <c r="DS273" s="71"/>
      <c r="DT273" s="71"/>
      <c r="DU273" s="71"/>
      <c r="DV273" s="71"/>
      <c r="DW273" s="71"/>
      <c r="DX273" s="71"/>
      <c r="DY273" s="71"/>
    </row>
    <row r="274" spans="1:129" s="16" customFormat="1" ht="11.25">
      <c r="A274" s="97">
        <v>4</v>
      </c>
      <c r="B274" s="97"/>
      <c r="C274" s="97" t="s">
        <v>98</v>
      </c>
      <c r="D274" s="98"/>
      <c r="E274" s="63">
        <f>E276+E278</f>
        <v>247326</v>
      </c>
      <c r="F274" s="63">
        <f>F276+F278</f>
        <v>30051500</v>
      </c>
      <c r="G274" s="63">
        <f>F274</f>
        <v>30051500</v>
      </c>
      <c r="H274" s="63">
        <f>H276+H278</f>
        <v>4650191</v>
      </c>
      <c r="I274" s="222">
        <f>H274*100/E274</f>
        <v>1880.1868788562465</v>
      </c>
      <c r="J274" s="222">
        <f>H274*100/F274</f>
        <v>15.474072841621883</v>
      </c>
      <c r="K274" s="70"/>
      <c r="L274" s="70"/>
      <c r="M274" s="70"/>
      <c r="N274" s="70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1"/>
      <c r="BB274" s="71"/>
      <c r="BC274" s="71"/>
      <c r="BD274" s="71"/>
      <c r="BE274" s="71"/>
      <c r="BF274" s="71"/>
      <c r="BG274" s="71"/>
      <c r="BH274" s="71"/>
      <c r="BI274" s="71"/>
      <c r="BJ274" s="71"/>
      <c r="BK274" s="71"/>
      <c r="BL274" s="71"/>
      <c r="BM274" s="71"/>
      <c r="BN274" s="71"/>
      <c r="BO274" s="71"/>
      <c r="BP274" s="71"/>
      <c r="BQ274" s="71"/>
      <c r="BR274" s="71"/>
      <c r="BS274" s="71"/>
      <c r="BT274" s="71"/>
      <c r="BU274" s="71"/>
      <c r="BV274" s="71"/>
      <c r="BW274" s="71"/>
      <c r="BX274" s="71"/>
      <c r="BY274" s="71"/>
      <c r="BZ274" s="71"/>
      <c r="CA274" s="71"/>
      <c r="CB274" s="71"/>
      <c r="CC274" s="71"/>
      <c r="CD274" s="71"/>
      <c r="CE274" s="71"/>
      <c r="CF274" s="71"/>
      <c r="CG274" s="71"/>
      <c r="CH274" s="71"/>
      <c r="CI274" s="71"/>
      <c r="CJ274" s="71"/>
      <c r="CK274" s="71"/>
      <c r="CL274" s="71"/>
      <c r="CM274" s="71"/>
      <c r="CN274" s="71"/>
      <c r="CO274" s="71"/>
      <c r="CP274" s="71"/>
      <c r="CQ274" s="71"/>
      <c r="CR274" s="71"/>
      <c r="CS274" s="71"/>
      <c r="CT274" s="71"/>
      <c r="CU274" s="71"/>
      <c r="CV274" s="71"/>
      <c r="CW274" s="71"/>
      <c r="CX274" s="71"/>
      <c r="CY274" s="71"/>
      <c r="CZ274" s="71"/>
      <c r="DA274" s="71"/>
      <c r="DB274" s="71"/>
      <c r="DC274" s="71"/>
      <c r="DD274" s="71"/>
      <c r="DE274" s="71"/>
      <c r="DF274" s="71"/>
      <c r="DG274" s="71"/>
      <c r="DH274" s="71"/>
      <c r="DI274" s="71"/>
      <c r="DJ274" s="71"/>
      <c r="DK274" s="71"/>
      <c r="DL274" s="71"/>
      <c r="DM274" s="71"/>
      <c r="DN274" s="71"/>
      <c r="DO274" s="71"/>
      <c r="DP274" s="71"/>
      <c r="DQ274" s="71"/>
      <c r="DR274" s="71"/>
      <c r="DS274" s="71"/>
      <c r="DT274" s="71"/>
      <c r="DU274" s="71"/>
      <c r="DV274" s="71"/>
      <c r="DW274" s="71"/>
      <c r="DX274" s="71"/>
      <c r="DY274" s="71"/>
    </row>
    <row r="275" spans="1:129" s="16" customFormat="1" ht="13.5" customHeight="1">
      <c r="A275" s="248" t="s">
        <v>180</v>
      </c>
      <c r="B275" s="248"/>
      <c r="C275" s="248"/>
      <c r="D275" s="248"/>
      <c r="E275" s="248"/>
      <c r="F275" s="248"/>
      <c r="G275" s="248"/>
      <c r="H275" s="248"/>
      <c r="I275" s="248"/>
      <c r="J275" s="248"/>
      <c r="K275" s="248"/>
      <c r="L275" s="70"/>
      <c r="M275" s="70"/>
      <c r="N275" s="70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1"/>
      <c r="BH275" s="71"/>
      <c r="BI275" s="71"/>
      <c r="BJ275" s="71"/>
      <c r="BK275" s="71"/>
      <c r="BL275" s="71"/>
      <c r="BM275" s="71"/>
      <c r="BN275" s="71"/>
      <c r="BO275" s="71"/>
      <c r="BP275" s="71"/>
      <c r="BQ275" s="71"/>
      <c r="BR275" s="71"/>
      <c r="BS275" s="71"/>
      <c r="BT275" s="71"/>
      <c r="BU275" s="71"/>
      <c r="BV275" s="71"/>
      <c r="BW275" s="71"/>
      <c r="BX275" s="71"/>
      <c r="BY275" s="71"/>
      <c r="BZ275" s="71"/>
      <c r="CA275" s="71"/>
      <c r="CB275" s="71"/>
      <c r="CC275" s="71"/>
      <c r="CD275" s="71"/>
      <c r="CE275" s="71"/>
      <c r="CF275" s="71"/>
      <c r="CG275" s="71"/>
      <c r="CH275" s="71"/>
      <c r="CI275" s="71"/>
      <c r="CJ275" s="71"/>
      <c r="CK275" s="71"/>
      <c r="CL275" s="71"/>
      <c r="CM275" s="71"/>
      <c r="CN275" s="71"/>
      <c r="CO275" s="71"/>
      <c r="CP275" s="71"/>
      <c r="CQ275" s="71"/>
      <c r="CR275" s="71"/>
      <c r="CS275" s="71"/>
      <c r="CT275" s="71"/>
      <c r="CU275" s="71"/>
      <c r="CV275" s="71"/>
      <c r="CW275" s="71"/>
      <c r="CX275" s="71"/>
      <c r="CY275" s="71"/>
      <c r="CZ275" s="71"/>
      <c r="DA275" s="71"/>
      <c r="DB275" s="71"/>
      <c r="DC275" s="71"/>
      <c r="DD275" s="71"/>
      <c r="DE275" s="71"/>
      <c r="DF275" s="71"/>
      <c r="DG275" s="71"/>
      <c r="DH275" s="71"/>
      <c r="DI275" s="71"/>
      <c r="DJ275" s="71"/>
      <c r="DK275" s="71"/>
      <c r="DL275" s="71"/>
      <c r="DM275" s="71"/>
      <c r="DN275" s="71"/>
      <c r="DO275" s="71"/>
      <c r="DP275" s="71"/>
      <c r="DQ275" s="71"/>
      <c r="DR275" s="71"/>
      <c r="DS275" s="71"/>
      <c r="DT275" s="71"/>
      <c r="DU275" s="71"/>
      <c r="DV275" s="71"/>
      <c r="DW275" s="71"/>
      <c r="DX275" s="71"/>
      <c r="DY275" s="71"/>
    </row>
    <row r="276" spans="1:129" s="16" customFormat="1" ht="11.25">
      <c r="A276" s="70"/>
      <c r="B276" s="100">
        <v>41</v>
      </c>
      <c r="C276" s="99" t="s">
        <v>99</v>
      </c>
      <c r="D276" s="101"/>
      <c r="E276" s="69">
        <f>E126</f>
        <v>40000</v>
      </c>
      <c r="F276" s="69">
        <f>F126</f>
        <v>100000</v>
      </c>
      <c r="G276" s="69">
        <f>G126</f>
        <v>30000</v>
      </c>
      <c r="H276" s="69">
        <f>H126</f>
        <v>27700</v>
      </c>
      <c r="I276" s="219">
        <f>H276*100/E276</f>
        <v>69.25</v>
      </c>
      <c r="J276" s="219">
        <f>H276*100/F276</f>
        <v>27.7</v>
      </c>
      <c r="K276" s="70"/>
      <c r="L276" s="70"/>
      <c r="M276" s="70"/>
      <c r="N276" s="70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  <c r="AY276" s="71"/>
      <c r="AZ276" s="71"/>
      <c r="BA276" s="71"/>
      <c r="BB276" s="71"/>
      <c r="BC276" s="71"/>
      <c r="BD276" s="71"/>
      <c r="BE276" s="71"/>
      <c r="BF276" s="71"/>
      <c r="BG276" s="71"/>
      <c r="BH276" s="71"/>
      <c r="BI276" s="71"/>
      <c r="BJ276" s="71"/>
      <c r="BK276" s="71"/>
      <c r="BL276" s="71"/>
      <c r="BM276" s="71"/>
      <c r="BN276" s="71"/>
      <c r="BO276" s="71"/>
      <c r="BP276" s="71"/>
      <c r="BQ276" s="71"/>
      <c r="BR276" s="71"/>
      <c r="BS276" s="71"/>
      <c r="BT276" s="71"/>
      <c r="BU276" s="71"/>
      <c r="BV276" s="71"/>
      <c r="BW276" s="71"/>
      <c r="BX276" s="71"/>
      <c r="BY276" s="71"/>
      <c r="BZ276" s="71"/>
      <c r="CA276" s="71"/>
      <c r="CB276" s="71"/>
      <c r="CC276" s="71"/>
      <c r="CD276" s="71"/>
      <c r="CE276" s="71"/>
      <c r="CF276" s="71"/>
      <c r="CG276" s="71"/>
      <c r="CH276" s="71"/>
      <c r="CI276" s="71"/>
      <c r="CJ276" s="71"/>
      <c r="CK276" s="71"/>
      <c r="CL276" s="71"/>
      <c r="CM276" s="71"/>
      <c r="CN276" s="71"/>
      <c r="CO276" s="71"/>
      <c r="CP276" s="71"/>
      <c r="CQ276" s="71"/>
      <c r="CR276" s="71"/>
      <c r="CS276" s="71"/>
      <c r="CT276" s="71"/>
      <c r="CU276" s="71"/>
      <c r="CV276" s="71"/>
      <c r="CW276" s="71"/>
      <c r="CX276" s="71"/>
      <c r="CY276" s="71"/>
      <c r="CZ276" s="71"/>
      <c r="DA276" s="71"/>
      <c r="DB276" s="71"/>
      <c r="DC276" s="71"/>
      <c r="DD276" s="71"/>
      <c r="DE276" s="71"/>
      <c r="DF276" s="71"/>
      <c r="DG276" s="71"/>
      <c r="DH276" s="71"/>
      <c r="DI276" s="71"/>
      <c r="DJ276" s="71"/>
      <c r="DK276" s="71"/>
      <c r="DL276" s="71"/>
      <c r="DM276" s="71"/>
      <c r="DN276" s="71"/>
      <c r="DO276" s="71"/>
      <c r="DP276" s="71"/>
      <c r="DQ276" s="71"/>
      <c r="DR276" s="71"/>
      <c r="DS276" s="71"/>
      <c r="DT276" s="71"/>
      <c r="DU276" s="71"/>
      <c r="DV276" s="71"/>
      <c r="DW276" s="71"/>
      <c r="DX276" s="71"/>
      <c r="DY276" s="71"/>
    </row>
    <row r="277" spans="1:129" s="16" customFormat="1" ht="13.5" customHeight="1">
      <c r="A277" s="248" t="s">
        <v>180</v>
      </c>
      <c r="B277" s="248"/>
      <c r="C277" s="248"/>
      <c r="D277" s="248"/>
      <c r="E277" s="248"/>
      <c r="F277" s="248"/>
      <c r="G277" s="248"/>
      <c r="H277" s="248"/>
      <c r="I277" s="248"/>
      <c r="J277" s="248"/>
      <c r="K277" s="248"/>
      <c r="L277" s="70"/>
      <c r="M277" s="70"/>
      <c r="N277" s="70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1"/>
      <c r="BH277" s="71"/>
      <c r="BI277" s="71"/>
      <c r="BJ277" s="71"/>
      <c r="BK277" s="71"/>
      <c r="BL277" s="71"/>
      <c r="BM277" s="71"/>
      <c r="BN277" s="71"/>
      <c r="BO277" s="71"/>
      <c r="BP277" s="71"/>
      <c r="BQ277" s="71"/>
      <c r="BR277" s="71"/>
      <c r="BS277" s="71"/>
      <c r="BT277" s="71"/>
      <c r="BU277" s="71"/>
      <c r="BV277" s="71"/>
      <c r="BW277" s="71"/>
      <c r="BX277" s="71"/>
      <c r="BY277" s="71"/>
      <c r="BZ277" s="71"/>
      <c r="CA277" s="71"/>
      <c r="CB277" s="71"/>
      <c r="CC277" s="71"/>
      <c r="CD277" s="71"/>
      <c r="CE277" s="71"/>
      <c r="CF277" s="71"/>
      <c r="CG277" s="71"/>
      <c r="CH277" s="71"/>
      <c r="CI277" s="71"/>
      <c r="CJ277" s="71"/>
      <c r="CK277" s="71"/>
      <c r="CL277" s="71"/>
      <c r="CM277" s="71"/>
      <c r="CN277" s="71"/>
      <c r="CO277" s="71"/>
      <c r="CP277" s="71"/>
      <c r="CQ277" s="71"/>
      <c r="CR277" s="71"/>
      <c r="CS277" s="71"/>
      <c r="CT277" s="71"/>
      <c r="CU277" s="71"/>
      <c r="CV277" s="71"/>
      <c r="CW277" s="71"/>
      <c r="CX277" s="71"/>
      <c r="CY277" s="71"/>
      <c r="CZ277" s="71"/>
      <c r="DA277" s="71"/>
      <c r="DB277" s="71"/>
      <c r="DC277" s="71"/>
      <c r="DD277" s="71"/>
      <c r="DE277" s="71"/>
      <c r="DF277" s="71"/>
      <c r="DG277" s="71"/>
      <c r="DH277" s="71"/>
      <c r="DI277" s="71"/>
      <c r="DJ277" s="71"/>
      <c r="DK277" s="71"/>
      <c r="DL277" s="71"/>
      <c r="DM277" s="71"/>
      <c r="DN277" s="71"/>
      <c r="DO277" s="71"/>
      <c r="DP277" s="71"/>
      <c r="DQ277" s="71"/>
      <c r="DR277" s="71"/>
      <c r="DS277" s="71"/>
      <c r="DT277" s="71"/>
      <c r="DU277" s="71"/>
      <c r="DV277" s="71"/>
      <c r="DW277" s="71"/>
      <c r="DX277" s="71"/>
      <c r="DY277" s="71"/>
    </row>
    <row r="278" spans="1:129" s="16" customFormat="1" ht="11.25">
      <c r="A278" s="70"/>
      <c r="B278" s="66">
        <v>42</v>
      </c>
      <c r="C278" s="65" t="s">
        <v>102</v>
      </c>
      <c r="D278" s="67"/>
      <c r="E278" s="68">
        <f>E129</f>
        <v>207326</v>
      </c>
      <c r="F278" s="68">
        <f>F129</f>
        <v>29951500</v>
      </c>
      <c r="G278" s="69">
        <f>G128</f>
        <v>30000</v>
      </c>
      <c r="H278" s="68">
        <f>H129</f>
        <v>4622491</v>
      </c>
      <c r="I278" s="219">
        <f>H278*100/E278</f>
        <v>2229.576126486789</v>
      </c>
      <c r="J278" s="219">
        <f>H278*100/F278</f>
        <v>15.43325376024573</v>
      </c>
      <c r="K278" s="70"/>
      <c r="L278" s="70"/>
      <c r="M278" s="70"/>
      <c r="N278" s="70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  <c r="AQ278" s="71"/>
      <c r="AR278" s="71"/>
      <c r="AS278" s="71"/>
      <c r="AT278" s="71"/>
      <c r="AU278" s="71"/>
      <c r="AV278" s="71"/>
      <c r="AW278" s="71"/>
      <c r="AX278" s="71"/>
      <c r="AY278" s="71"/>
      <c r="AZ278" s="71"/>
      <c r="BA278" s="71"/>
      <c r="BB278" s="71"/>
      <c r="BC278" s="71"/>
      <c r="BD278" s="71"/>
      <c r="BE278" s="71"/>
      <c r="BF278" s="71"/>
      <c r="BG278" s="71"/>
      <c r="BH278" s="71"/>
      <c r="BI278" s="71"/>
      <c r="BJ278" s="71"/>
      <c r="BK278" s="71"/>
      <c r="BL278" s="71"/>
      <c r="BM278" s="71"/>
      <c r="BN278" s="71"/>
      <c r="BO278" s="71"/>
      <c r="BP278" s="71"/>
      <c r="BQ278" s="71"/>
      <c r="BR278" s="71"/>
      <c r="BS278" s="71"/>
      <c r="BT278" s="71"/>
      <c r="BU278" s="71"/>
      <c r="BV278" s="71"/>
      <c r="BW278" s="71"/>
      <c r="BX278" s="71"/>
      <c r="BY278" s="71"/>
      <c r="BZ278" s="71"/>
      <c r="CA278" s="71"/>
      <c r="CB278" s="71"/>
      <c r="CC278" s="71"/>
      <c r="CD278" s="71"/>
      <c r="CE278" s="71"/>
      <c r="CF278" s="71"/>
      <c r="CG278" s="71"/>
      <c r="CH278" s="71"/>
      <c r="CI278" s="71"/>
      <c r="CJ278" s="71"/>
      <c r="CK278" s="71"/>
      <c r="CL278" s="71"/>
      <c r="CM278" s="71"/>
      <c r="CN278" s="71"/>
      <c r="CO278" s="71"/>
      <c r="CP278" s="71"/>
      <c r="CQ278" s="71"/>
      <c r="CR278" s="71"/>
      <c r="CS278" s="71"/>
      <c r="CT278" s="71"/>
      <c r="CU278" s="71"/>
      <c r="CV278" s="71"/>
      <c r="CW278" s="71"/>
      <c r="CX278" s="71"/>
      <c r="CY278" s="71"/>
      <c r="CZ278" s="71"/>
      <c r="DA278" s="71"/>
      <c r="DB278" s="71"/>
      <c r="DC278" s="71"/>
      <c r="DD278" s="71"/>
      <c r="DE278" s="71"/>
      <c r="DF278" s="71"/>
      <c r="DG278" s="71"/>
      <c r="DH278" s="71"/>
      <c r="DI278" s="71"/>
      <c r="DJ278" s="71"/>
      <c r="DK278" s="71"/>
      <c r="DL278" s="71"/>
      <c r="DM278" s="71"/>
      <c r="DN278" s="71"/>
      <c r="DO278" s="71"/>
      <c r="DP278" s="71"/>
      <c r="DQ278" s="71"/>
      <c r="DR278" s="71"/>
      <c r="DS278" s="71"/>
      <c r="DT278" s="71"/>
      <c r="DU278" s="71"/>
      <c r="DV278" s="71"/>
      <c r="DW278" s="71"/>
      <c r="DX278" s="71"/>
      <c r="DY278" s="71"/>
    </row>
    <row r="279" spans="1:129" s="16" customFormat="1" ht="11.25">
      <c r="A279" s="70"/>
      <c r="B279" s="70"/>
      <c r="C279" s="70"/>
      <c r="D279" s="77"/>
      <c r="E279" s="84"/>
      <c r="F279" s="79"/>
      <c r="G279" s="79"/>
      <c r="H279" s="84"/>
      <c r="I279" s="84"/>
      <c r="J279" s="25"/>
      <c r="K279" s="70"/>
      <c r="L279" s="70"/>
      <c r="M279" s="70"/>
      <c r="N279" s="70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  <c r="BG279" s="71"/>
      <c r="BH279" s="71"/>
      <c r="BI279" s="71"/>
      <c r="BJ279" s="71"/>
      <c r="BK279" s="71"/>
      <c r="BL279" s="71"/>
      <c r="BM279" s="71"/>
      <c r="BN279" s="71"/>
      <c r="BO279" s="71"/>
      <c r="BP279" s="71"/>
      <c r="BQ279" s="71"/>
      <c r="BR279" s="71"/>
      <c r="BS279" s="71"/>
      <c r="BT279" s="71"/>
      <c r="BU279" s="71"/>
      <c r="BV279" s="71"/>
      <c r="BW279" s="71"/>
      <c r="BX279" s="71"/>
      <c r="BY279" s="71"/>
      <c r="BZ279" s="71"/>
      <c r="CA279" s="71"/>
      <c r="CB279" s="71"/>
      <c r="CC279" s="71"/>
      <c r="CD279" s="71"/>
      <c r="CE279" s="71"/>
      <c r="CF279" s="71"/>
      <c r="CG279" s="71"/>
      <c r="CH279" s="71"/>
      <c r="CI279" s="71"/>
      <c r="CJ279" s="71"/>
      <c r="CK279" s="71"/>
      <c r="CL279" s="71"/>
      <c r="CM279" s="71"/>
      <c r="CN279" s="71"/>
      <c r="CO279" s="71"/>
      <c r="CP279" s="71"/>
      <c r="CQ279" s="71"/>
      <c r="CR279" s="71"/>
      <c r="CS279" s="71"/>
      <c r="CT279" s="71"/>
      <c r="CU279" s="71"/>
      <c r="CV279" s="71"/>
      <c r="CW279" s="71"/>
      <c r="CX279" s="71"/>
      <c r="CY279" s="71"/>
      <c r="CZ279" s="71"/>
      <c r="DA279" s="71"/>
      <c r="DB279" s="71"/>
      <c r="DC279" s="71"/>
      <c r="DD279" s="71"/>
      <c r="DE279" s="71"/>
      <c r="DF279" s="71"/>
      <c r="DG279" s="71"/>
      <c r="DH279" s="71"/>
      <c r="DI279" s="71"/>
      <c r="DJ279" s="71"/>
      <c r="DK279" s="71"/>
      <c r="DL279" s="71"/>
      <c r="DM279" s="71"/>
      <c r="DN279" s="71"/>
      <c r="DO279" s="71"/>
      <c r="DP279" s="71"/>
      <c r="DQ279" s="71"/>
      <c r="DR279" s="71"/>
      <c r="DS279" s="71"/>
      <c r="DT279" s="71"/>
      <c r="DU279" s="71"/>
      <c r="DV279" s="71"/>
      <c r="DW279" s="71"/>
      <c r="DX279" s="71"/>
      <c r="DY279" s="71"/>
    </row>
    <row r="280" spans="1:129" s="16" customFormat="1" ht="12.75">
      <c r="A280" s="249" t="s">
        <v>185</v>
      </c>
      <c r="B280" s="249"/>
      <c r="C280" s="249"/>
      <c r="D280" s="249"/>
      <c r="E280" s="249"/>
      <c r="F280" s="249"/>
      <c r="G280" s="249"/>
      <c r="H280" s="249"/>
      <c r="I280" s="249"/>
      <c r="J280" s="249"/>
      <c r="K280" s="249"/>
      <c r="L280" s="249"/>
      <c r="M280" s="70"/>
      <c r="N280" s="70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  <c r="AX280" s="71"/>
      <c r="AY280" s="71"/>
      <c r="AZ280" s="71"/>
      <c r="BA280" s="71"/>
      <c r="BB280" s="71"/>
      <c r="BC280" s="71"/>
      <c r="BD280" s="71"/>
      <c r="BE280" s="71"/>
      <c r="BF280" s="71"/>
      <c r="BG280" s="71"/>
      <c r="BH280" s="71"/>
      <c r="BI280" s="71"/>
      <c r="BJ280" s="71"/>
      <c r="BK280" s="71"/>
      <c r="BL280" s="71"/>
      <c r="BM280" s="71"/>
      <c r="BN280" s="71"/>
      <c r="BO280" s="71"/>
      <c r="BP280" s="71"/>
      <c r="BQ280" s="71"/>
      <c r="BR280" s="71"/>
      <c r="BS280" s="71"/>
      <c r="BT280" s="71"/>
      <c r="BU280" s="71"/>
      <c r="BV280" s="71"/>
      <c r="BW280" s="71"/>
      <c r="BX280" s="71"/>
      <c r="BY280" s="71"/>
      <c r="BZ280" s="71"/>
      <c r="CA280" s="71"/>
      <c r="CB280" s="71"/>
      <c r="CC280" s="71"/>
      <c r="CD280" s="71"/>
      <c r="CE280" s="71"/>
      <c r="CF280" s="71"/>
      <c r="CG280" s="71"/>
      <c r="CH280" s="71"/>
      <c r="CI280" s="71"/>
      <c r="CJ280" s="71"/>
      <c r="CK280" s="71"/>
      <c r="CL280" s="71"/>
      <c r="CM280" s="71"/>
      <c r="CN280" s="71"/>
      <c r="CO280" s="71"/>
      <c r="CP280" s="71"/>
      <c r="CQ280" s="71"/>
      <c r="CR280" s="71"/>
      <c r="CS280" s="71"/>
      <c r="CT280" s="71"/>
      <c r="CU280" s="71"/>
      <c r="CV280" s="71"/>
      <c r="CW280" s="71"/>
      <c r="CX280" s="71"/>
      <c r="CY280" s="71"/>
      <c r="CZ280" s="71"/>
      <c r="DA280" s="71"/>
      <c r="DB280" s="71"/>
      <c r="DC280" s="71"/>
      <c r="DD280" s="71"/>
      <c r="DE280" s="71"/>
      <c r="DF280" s="71"/>
      <c r="DG280" s="71"/>
      <c r="DH280" s="71"/>
      <c r="DI280" s="71"/>
      <c r="DJ280" s="71"/>
      <c r="DK280" s="71"/>
      <c r="DL280" s="71"/>
      <c r="DM280" s="71"/>
      <c r="DN280" s="71"/>
      <c r="DO280" s="71"/>
      <c r="DP280" s="71"/>
      <c r="DQ280" s="71"/>
      <c r="DR280" s="71"/>
      <c r="DS280" s="71"/>
      <c r="DT280" s="71"/>
      <c r="DU280" s="71"/>
      <c r="DV280" s="71"/>
      <c r="DW280" s="71"/>
      <c r="DX280" s="71"/>
      <c r="DY280" s="71"/>
    </row>
    <row r="281" spans="1:129" s="16" customFormat="1" ht="12.75">
      <c r="A281" s="121"/>
      <c r="B281" s="70"/>
      <c r="C281" s="70"/>
      <c r="D281" s="77"/>
      <c r="E281" s="84"/>
      <c r="F281" s="79"/>
      <c r="G281" s="79"/>
      <c r="H281" s="84"/>
      <c r="I281" s="84"/>
      <c r="J281" s="25"/>
      <c r="K281" s="93"/>
      <c r="L281" s="93"/>
      <c r="M281" s="70"/>
      <c r="N281" s="70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  <c r="BG281" s="71"/>
      <c r="BH281" s="71"/>
      <c r="BI281" s="71"/>
      <c r="BJ281" s="71"/>
      <c r="BK281" s="71"/>
      <c r="BL281" s="71"/>
      <c r="BM281" s="71"/>
      <c r="BN281" s="71"/>
      <c r="BO281" s="71"/>
      <c r="BP281" s="71"/>
      <c r="BQ281" s="71"/>
      <c r="BR281" s="71"/>
      <c r="BS281" s="71"/>
      <c r="BT281" s="71"/>
      <c r="BU281" s="71"/>
      <c r="BV281" s="71"/>
      <c r="BW281" s="71"/>
      <c r="BX281" s="71"/>
      <c r="BY281" s="71"/>
      <c r="BZ281" s="71"/>
      <c r="CA281" s="71"/>
      <c r="CB281" s="71"/>
      <c r="CC281" s="71"/>
      <c r="CD281" s="71"/>
      <c r="CE281" s="71"/>
      <c r="CF281" s="71"/>
      <c r="CG281" s="71"/>
      <c r="CH281" s="71"/>
      <c r="CI281" s="71"/>
      <c r="CJ281" s="71"/>
      <c r="CK281" s="71"/>
      <c r="CL281" s="71"/>
      <c r="CM281" s="71"/>
      <c r="CN281" s="71"/>
      <c r="CO281" s="71"/>
      <c r="CP281" s="71"/>
      <c r="CQ281" s="71"/>
      <c r="CR281" s="71"/>
      <c r="CS281" s="71"/>
      <c r="CT281" s="71"/>
      <c r="CU281" s="71"/>
      <c r="CV281" s="71"/>
      <c r="CW281" s="71"/>
      <c r="CX281" s="71"/>
      <c r="CY281" s="71"/>
      <c r="CZ281" s="71"/>
      <c r="DA281" s="71"/>
      <c r="DB281" s="71"/>
      <c r="DC281" s="71"/>
      <c r="DD281" s="71"/>
      <c r="DE281" s="71"/>
      <c r="DF281" s="71"/>
      <c r="DG281" s="71"/>
      <c r="DH281" s="71"/>
      <c r="DI281" s="71"/>
      <c r="DJ281" s="71"/>
      <c r="DK281" s="71"/>
      <c r="DL281" s="71"/>
      <c r="DM281" s="71"/>
      <c r="DN281" s="71"/>
      <c r="DO281" s="71"/>
      <c r="DP281" s="71"/>
      <c r="DQ281" s="71"/>
      <c r="DR281" s="71"/>
      <c r="DS281" s="71"/>
      <c r="DT281" s="71"/>
      <c r="DU281" s="71"/>
      <c r="DV281" s="71"/>
      <c r="DW281" s="71"/>
      <c r="DX281" s="71"/>
      <c r="DY281" s="71"/>
    </row>
    <row r="282" spans="1:129" s="16" customFormat="1" ht="11.25">
      <c r="A282" s="27" t="s">
        <v>20</v>
      </c>
      <c r="B282" s="27"/>
      <c r="C282" s="27"/>
      <c r="D282" s="27"/>
      <c r="E282" s="18"/>
      <c r="F282" s="18"/>
      <c r="G282" s="18"/>
      <c r="H282" s="18"/>
      <c r="I282" s="27"/>
      <c r="J282" s="27"/>
      <c r="K282" s="122"/>
      <c r="L282" s="122"/>
      <c r="M282" s="70"/>
      <c r="N282" s="70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1"/>
      <c r="AY282" s="71"/>
      <c r="AZ282" s="71"/>
      <c r="BA282" s="71"/>
      <c r="BB282" s="71"/>
      <c r="BC282" s="71"/>
      <c r="BD282" s="71"/>
      <c r="BE282" s="71"/>
      <c r="BF282" s="71"/>
      <c r="BG282" s="71"/>
      <c r="BH282" s="71"/>
      <c r="BI282" s="71"/>
      <c r="BJ282" s="71"/>
      <c r="BK282" s="71"/>
      <c r="BL282" s="71"/>
      <c r="BM282" s="71"/>
      <c r="BN282" s="71"/>
      <c r="BO282" s="71"/>
      <c r="BP282" s="71"/>
      <c r="BQ282" s="71"/>
      <c r="BR282" s="71"/>
      <c r="BS282" s="71"/>
      <c r="BT282" s="71"/>
      <c r="BU282" s="71"/>
      <c r="BV282" s="71"/>
      <c r="BW282" s="71"/>
      <c r="BX282" s="71"/>
      <c r="BY282" s="71"/>
      <c r="BZ282" s="71"/>
      <c r="CA282" s="71"/>
      <c r="CB282" s="71"/>
      <c r="CC282" s="71"/>
      <c r="CD282" s="71"/>
      <c r="CE282" s="71"/>
      <c r="CF282" s="71"/>
      <c r="CG282" s="71"/>
      <c r="CH282" s="71"/>
      <c r="CI282" s="71"/>
      <c r="CJ282" s="71"/>
      <c r="CK282" s="71"/>
      <c r="CL282" s="71"/>
      <c r="CM282" s="71"/>
      <c r="CN282" s="71"/>
      <c r="CO282" s="71"/>
      <c r="CP282" s="71"/>
      <c r="CQ282" s="71"/>
      <c r="CR282" s="71"/>
      <c r="CS282" s="71"/>
      <c r="CT282" s="71"/>
      <c r="CU282" s="71"/>
      <c r="CV282" s="71"/>
      <c r="CW282" s="71"/>
      <c r="CX282" s="71"/>
      <c r="CY282" s="71"/>
      <c r="CZ282" s="71"/>
      <c r="DA282" s="71"/>
      <c r="DB282" s="71"/>
      <c r="DC282" s="71"/>
      <c r="DD282" s="71"/>
      <c r="DE282" s="71"/>
      <c r="DF282" s="71"/>
      <c r="DG282" s="71"/>
      <c r="DH282" s="71"/>
      <c r="DI282" s="71"/>
      <c r="DJ282" s="71"/>
      <c r="DK282" s="71"/>
      <c r="DL282" s="71"/>
      <c r="DM282" s="71"/>
      <c r="DN282" s="71"/>
      <c r="DO282" s="71"/>
      <c r="DP282" s="71"/>
      <c r="DQ282" s="71"/>
      <c r="DR282" s="71"/>
      <c r="DS282" s="71"/>
      <c r="DT282" s="71"/>
      <c r="DU282" s="71"/>
      <c r="DV282" s="71"/>
      <c r="DW282" s="71"/>
      <c r="DX282" s="71"/>
      <c r="DY282" s="71"/>
    </row>
    <row r="283" spans="1:129" s="16" customFormat="1" ht="11.25">
      <c r="A283" s="27" t="s">
        <v>21</v>
      </c>
      <c r="B283" s="52"/>
      <c r="C283" s="52"/>
      <c r="D283" s="52"/>
      <c r="E283" s="18" t="s">
        <v>4</v>
      </c>
      <c r="F283" s="18" t="s">
        <v>5</v>
      </c>
      <c r="G283" s="18" t="s">
        <v>411</v>
      </c>
      <c r="H283" s="18" t="s">
        <v>4</v>
      </c>
      <c r="I283" s="18" t="s">
        <v>25</v>
      </c>
      <c r="J283" s="18" t="s">
        <v>25</v>
      </c>
      <c r="K283" s="123"/>
      <c r="L283" s="123"/>
      <c r="M283" s="70"/>
      <c r="N283" s="70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1"/>
      <c r="BH283" s="71"/>
      <c r="BI283" s="71"/>
      <c r="BJ283" s="71"/>
      <c r="BK283" s="71"/>
      <c r="BL283" s="71"/>
      <c r="BM283" s="71"/>
      <c r="BN283" s="71"/>
      <c r="BO283" s="71"/>
      <c r="BP283" s="71"/>
      <c r="BQ283" s="71"/>
      <c r="BR283" s="71"/>
      <c r="BS283" s="71"/>
      <c r="BT283" s="71"/>
      <c r="BU283" s="71"/>
      <c r="BV283" s="71"/>
      <c r="BW283" s="71"/>
      <c r="BX283" s="71"/>
      <c r="BY283" s="71"/>
      <c r="BZ283" s="71"/>
      <c r="CA283" s="71"/>
      <c r="CB283" s="71"/>
      <c r="CC283" s="71"/>
      <c r="CD283" s="71"/>
      <c r="CE283" s="71"/>
      <c r="CF283" s="71"/>
      <c r="CG283" s="71"/>
      <c r="CH283" s="71"/>
      <c r="CI283" s="71"/>
      <c r="CJ283" s="71"/>
      <c r="CK283" s="71"/>
      <c r="CL283" s="71"/>
      <c r="CM283" s="71"/>
      <c r="CN283" s="71"/>
      <c r="CO283" s="71"/>
      <c r="CP283" s="71"/>
      <c r="CQ283" s="71"/>
      <c r="CR283" s="71"/>
      <c r="CS283" s="71"/>
      <c r="CT283" s="71"/>
      <c r="CU283" s="71"/>
      <c r="CV283" s="71"/>
      <c r="CW283" s="71"/>
      <c r="CX283" s="71"/>
      <c r="CY283" s="71"/>
      <c r="CZ283" s="71"/>
      <c r="DA283" s="71"/>
      <c r="DB283" s="71"/>
      <c r="DC283" s="71"/>
      <c r="DD283" s="71"/>
      <c r="DE283" s="71"/>
      <c r="DF283" s="71"/>
      <c r="DG283" s="71"/>
      <c r="DH283" s="71"/>
      <c r="DI283" s="71"/>
      <c r="DJ283" s="71"/>
      <c r="DK283" s="71"/>
      <c r="DL283" s="71"/>
      <c r="DM283" s="71"/>
      <c r="DN283" s="71"/>
      <c r="DO283" s="71"/>
      <c r="DP283" s="71"/>
      <c r="DQ283" s="71"/>
      <c r="DR283" s="71"/>
      <c r="DS283" s="71"/>
      <c r="DT283" s="71"/>
      <c r="DU283" s="71"/>
      <c r="DV283" s="71"/>
      <c r="DW283" s="71"/>
      <c r="DX283" s="71"/>
      <c r="DY283" s="71"/>
    </row>
    <row r="284" spans="1:129" s="16" customFormat="1" ht="11.25">
      <c r="A284" s="27" t="s">
        <v>26</v>
      </c>
      <c r="B284" s="18"/>
      <c r="C284" s="18" t="s">
        <v>27</v>
      </c>
      <c r="D284" s="52"/>
      <c r="E284" s="18">
        <v>2018</v>
      </c>
      <c r="F284" s="18">
        <v>2019</v>
      </c>
      <c r="G284" s="18">
        <v>2019</v>
      </c>
      <c r="H284" s="18">
        <v>2019</v>
      </c>
      <c r="I284" s="18" t="s">
        <v>29</v>
      </c>
      <c r="J284" s="18" t="s">
        <v>30</v>
      </c>
      <c r="K284" s="124"/>
      <c r="L284" s="124"/>
      <c r="M284" s="70"/>
      <c r="N284" s="70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  <c r="BB284" s="71"/>
      <c r="BC284" s="71"/>
      <c r="BD284" s="71"/>
      <c r="BE284" s="71"/>
      <c r="BF284" s="71"/>
      <c r="BG284" s="71"/>
      <c r="BH284" s="71"/>
      <c r="BI284" s="71"/>
      <c r="BJ284" s="71"/>
      <c r="BK284" s="71"/>
      <c r="BL284" s="71"/>
      <c r="BM284" s="71"/>
      <c r="BN284" s="71"/>
      <c r="BO284" s="71"/>
      <c r="BP284" s="71"/>
      <c r="BQ284" s="71"/>
      <c r="BR284" s="71"/>
      <c r="BS284" s="71"/>
      <c r="BT284" s="71"/>
      <c r="BU284" s="71"/>
      <c r="BV284" s="71"/>
      <c r="BW284" s="71"/>
      <c r="BX284" s="71"/>
      <c r="BY284" s="71"/>
      <c r="BZ284" s="71"/>
      <c r="CA284" s="71"/>
      <c r="CB284" s="71"/>
      <c r="CC284" s="71"/>
      <c r="CD284" s="71"/>
      <c r="CE284" s="71"/>
      <c r="CF284" s="71"/>
      <c r="CG284" s="71"/>
      <c r="CH284" s="71"/>
      <c r="CI284" s="71"/>
      <c r="CJ284" s="71"/>
      <c r="CK284" s="71"/>
      <c r="CL284" s="71"/>
      <c r="CM284" s="71"/>
      <c r="CN284" s="71"/>
      <c r="CO284" s="71"/>
      <c r="CP284" s="71"/>
      <c r="CQ284" s="71"/>
      <c r="CR284" s="71"/>
      <c r="CS284" s="71"/>
      <c r="CT284" s="71"/>
      <c r="CU284" s="71"/>
      <c r="CV284" s="71"/>
      <c r="CW284" s="71"/>
      <c r="CX284" s="71"/>
      <c r="CY284" s="71"/>
      <c r="CZ284" s="71"/>
      <c r="DA284" s="71"/>
      <c r="DB284" s="71"/>
      <c r="DC284" s="71"/>
      <c r="DD284" s="71"/>
      <c r="DE284" s="71"/>
      <c r="DF284" s="71"/>
      <c r="DG284" s="71"/>
      <c r="DH284" s="71"/>
      <c r="DI284" s="71"/>
      <c r="DJ284" s="71"/>
      <c r="DK284" s="71"/>
      <c r="DL284" s="71"/>
      <c r="DM284" s="71"/>
      <c r="DN284" s="71"/>
      <c r="DO284" s="71"/>
      <c r="DP284" s="71"/>
      <c r="DQ284" s="71"/>
      <c r="DR284" s="71"/>
      <c r="DS284" s="71"/>
      <c r="DT284" s="71"/>
      <c r="DU284" s="71"/>
      <c r="DV284" s="71"/>
      <c r="DW284" s="71"/>
      <c r="DX284" s="71"/>
      <c r="DY284" s="71"/>
    </row>
    <row r="285" spans="1:129" s="16" customFormat="1" ht="11.25">
      <c r="A285" s="27" t="s">
        <v>31</v>
      </c>
      <c r="B285" s="27"/>
      <c r="C285" s="27"/>
      <c r="D285" s="27"/>
      <c r="E285" s="18">
        <v>1</v>
      </c>
      <c r="F285" s="18">
        <v>2</v>
      </c>
      <c r="G285" s="18">
        <v>3</v>
      </c>
      <c r="H285" s="23">
        <v>4</v>
      </c>
      <c r="I285" s="18"/>
      <c r="J285" s="18"/>
      <c r="K285" s="124"/>
      <c r="L285" s="124"/>
      <c r="M285" s="70"/>
      <c r="N285" s="70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1"/>
      <c r="BH285" s="71"/>
      <c r="BI285" s="71"/>
      <c r="BJ285" s="71"/>
      <c r="BK285" s="71"/>
      <c r="BL285" s="71"/>
      <c r="BM285" s="71"/>
      <c r="BN285" s="71"/>
      <c r="BO285" s="71"/>
      <c r="BP285" s="71"/>
      <c r="BQ285" s="71"/>
      <c r="BR285" s="71"/>
      <c r="BS285" s="71"/>
      <c r="BT285" s="71"/>
      <c r="BU285" s="71"/>
      <c r="BV285" s="71"/>
      <c r="BW285" s="71"/>
      <c r="BX285" s="71"/>
      <c r="BY285" s="71"/>
      <c r="BZ285" s="71"/>
      <c r="CA285" s="71"/>
      <c r="CB285" s="71"/>
      <c r="CC285" s="71"/>
      <c r="CD285" s="71"/>
      <c r="CE285" s="71"/>
      <c r="CF285" s="71"/>
      <c r="CG285" s="71"/>
      <c r="CH285" s="71"/>
      <c r="CI285" s="71"/>
      <c r="CJ285" s="71"/>
      <c r="CK285" s="71"/>
      <c r="CL285" s="71"/>
      <c r="CM285" s="71"/>
      <c r="CN285" s="71"/>
      <c r="CO285" s="71"/>
      <c r="CP285" s="71"/>
      <c r="CQ285" s="71"/>
      <c r="CR285" s="71"/>
      <c r="CS285" s="71"/>
      <c r="CT285" s="71"/>
      <c r="CU285" s="71"/>
      <c r="CV285" s="71"/>
      <c r="CW285" s="71"/>
      <c r="CX285" s="71"/>
      <c r="CY285" s="71"/>
      <c r="CZ285" s="71"/>
      <c r="DA285" s="71"/>
      <c r="DB285" s="71"/>
      <c r="DC285" s="71"/>
      <c r="DD285" s="71"/>
      <c r="DE285" s="71"/>
      <c r="DF285" s="71"/>
      <c r="DG285" s="71"/>
      <c r="DH285" s="71"/>
      <c r="DI285" s="71"/>
      <c r="DJ285" s="71"/>
      <c r="DK285" s="71"/>
      <c r="DL285" s="71"/>
      <c r="DM285" s="71"/>
      <c r="DN285" s="71"/>
      <c r="DO285" s="71"/>
      <c r="DP285" s="71"/>
      <c r="DQ285" s="71"/>
      <c r="DR285" s="71"/>
      <c r="DS285" s="71"/>
      <c r="DT285" s="71"/>
      <c r="DU285" s="71"/>
      <c r="DV285" s="71"/>
      <c r="DW285" s="71"/>
      <c r="DX285" s="71"/>
      <c r="DY285" s="71"/>
    </row>
    <row r="286" spans="1:129" s="16" customFormat="1" ht="11.25">
      <c r="A286" s="53"/>
      <c r="B286" s="53"/>
      <c r="C286" s="54">
        <v>1</v>
      </c>
      <c r="D286" s="53"/>
      <c r="E286" s="54"/>
      <c r="F286" s="54"/>
      <c r="G286" s="54"/>
      <c r="H286" s="55"/>
      <c r="I286" s="56"/>
      <c r="J286" s="22"/>
      <c r="K286" s="124"/>
      <c r="L286" s="124"/>
      <c r="M286" s="70"/>
      <c r="N286" s="70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  <c r="AR286" s="71"/>
      <c r="AS286" s="71"/>
      <c r="AT286" s="71"/>
      <c r="AU286" s="71"/>
      <c r="AV286" s="71"/>
      <c r="AW286" s="71"/>
      <c r="AX286" s="71"/>
      <c r="AY286" s="71"/>
      <c r="AZ286" s="71"/>
      <c r="BA286" s="71"/>
      <c r="BB286" s="71"/>
      <c r="BC286" s="71"/>
      <c r="BD286" s="71"/>
      <c r="BE286" s="71"/>
      <c r="BF286" s="71"/>
      <c r="BG286" s="71"/>
      <c r="BH286" s="71"/>
      <c r="BI286" s="71"/>
      <c r="BJ286" s="71"/>
      <c r="BK286" s="71"/>
      <c r="BL286" s="71"/>
      <c r="BM286" s="71"/>
      <c r="BN286" s="71"/>
      <c r="BO286" s="71"/>
      <c r="BP286" s="71"/>
      <c r="BQ286" s="71"/>
      <c r="BR286" s="71"/>
      <c r="BS286" s="71"/>
      <c r="BT286" s="71"/>
      <c r="BU286" s="71"/>
      <c r="BV286" s="71"/>
      <c r="BW286" s="71"/>
      <c r="BX286" s="71"/>
      <c r="BY286" s="71"/>
      <c r="BZ286" s="71"/>
      <c r="CA286" s="71"/>
      <c r="CB286" s="71"/>
      <c r="CC286" s="71"/>
      <c r="CD286" s="71"/>
      <c r="CE286" s="71"/>
      <c r="CF286" s="71"/>
      <c r="CG286" s="71"/>
      <c r="CH286" s="71"/>
      <c r="CI286" s="71"/>
      <c r="CJ286" s="71"/>
      <c r="CK286" s="71"/>
      <c r="CL286" s="71"/>
      <c r="CM286" s="71"/>
      <c r="CN286" s="71"/>
      <c r="CO286" s="71"/>
      <c r="CP286" s="71"/>
      <c r="CQ286" s="71"/>
      <c r="CR286" s="71"/>
      <c r="CS286" s="71"/>
      <c r="CT286" s="71"/>
      <c r="CU286" s="71"/>
      <c r="CV286" s="71"/>
      <c r="CW286" s="71"/>
      <c r="CX286" s="71"/>
      <c r="CY286" s="71"/>
      <c r="CZ286" s="71"/>
      <c r="DA286" s="71"/>
      <c r="DB286" s="71"/>
      <c r="DC286" s="71"/>
      <c r="DD286" s="71"/>
      <c r="DE286" s="71"/>
      <c r="DF286" s="71"/>
      <c r="DG286" s="71"/>
      <c r="DH286" s="71"/>
      <c r="DI286" s="71"/>
      <c r="DJ286" s="71"/>
      <c r="DK286" s="71"/>
      <c r="DL286" s="71"/>
      <c r="DM286" s="71"/>
      <c r="DN286" s="71"/>
      <c r="DO286" s="71"/>
      <c r="DP286" s="71"/>
      <c r="DQ286" s="71"/>
      <c r="DR286" s="71"/>
      <c r="DS286" s="71"/>
      <c r="DT286" s="71"/>
      <c r="DU286" s="71"/>
      <c r="DV286" s="71"/>
      <c r="DW286" s="71"/>
      <c r="DX286" s="71"/>
      <c r="DY286" s="71"/>
    </row>
    <row r="287" spans="1:129" s="16" customFormat="1" ht="11.25">
      <c r="A287" s="57"/>
      <c r="B287" s="57" t="s">
        <v>33</v>
      </c>
      <c r="C287" s="57"/>
      <c r="D287" s="58"/>
      <c r="E287" s="59">
        <f>E288+E310</f>
        <v>3735029</v>
      </c>
      <c r="F287" s="59">
        <f>F288+F310</f>
        <v>34023500</v>
      </c>
      <c r="G287" s="59">
        <f>G288+G310</f>
        <v>38982000</v>
      </c>
      <c r="H287" s="59">
        <f>H288+H310</f>
        <v>11684335</v>
      </c>
      <c r="I287" s="222">
        <f>H287*100/E287</f>
        <v>312.8311721274453</v>
      </c>
      <c r="J287" s="222">
        <f>H287*100/F287</f>
        <v>34.34195482534131</v>
      </c>
      <c r="K287" s="120"/>
      <c r="L287" s="124"/>
      <c r="M287" s="70"/>
      <c r="N287" s="70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  <c r="AQ287" s="71"/>
      <c r="AR287" s="71"/>
      <c r="AS287" s="71"/>
      <c r="AT287" s="71"/>
      <c r="AU287" s="71"/>
      <c r="AV287" s="71"/>
      <c r="AW287" s="71"/>
      <c r="AX287" s="71"/>
      <c r="AY287" s="71"/>
      <c r="AZ287" s="71"/>
      <c r="BA287" s="71"/>
      <c r="BB287" s="71"/>
      <c r="BC287" s="71"/>
      <c r="BD287" s="71"/>
      <c r="BE287" s="71"/>
      <c r="BF287" s="71"/>
      <c r="BG287" s="71"/>
      <c r="BH287" s="71"/>
      <c r="BI287" s="71"/>
      <c r="BJ287" s="71"/>
      <c r="BK287" s="71"/>
      <c r="BL287" s="71"/>
      <c r="BM287" s="71"/>
      <c r="BN287" s="71"/>
      <c r="BO287" s="71"/>
      <c r="BP287" s="71"/>
      <c r="BQ287" s="71"/>
      <c r="BR287" s="71"/>
      <c r="BS287" s="71"/>
      <c r="BT287" s="71"/>
      <c r="BU287" s="71"/>
      <c r="BV287" s="71"/>
      <c r="BW287" s="71"/>
      <c r="BX287" s="71"/>
      <c r="BY287" s="71"/>
      <c r="BZ287" s="71"/>
      <c r="CA287" s="71"/>
      <c r="CB287" s="71"/>
      <c r="CC287" s="71"/>
      <c r="CD287" s="71"/>
      <c r="CE287" s="71"/>
      <c r="CF287" s="71"/>
      <c r="CG287" s="71"/>
      <c r="CH287" s="71"/>
      <c r="CI287" s="71"/>
      <c r="CJ287" s="71"/>
      <c r="CK287" s="71"/>
      <c r="CL287" s="71"/>
      <c r="CM287" s="71"/>
      <c r="CN287" s="71"/>
      <c r="CO287" s="71"/>
      <c r="CP287" s="71"/>
      <c r="CQ287" s="71"/>
      <c r="CR287" s="71"/>
      <c r="CS287" s="71"/>
      <c r="CT287" s="71"/>
      <c r="CU287" s="71"/>
      <c r="CV287" s="71"/>
      <c r="CW287" s="71"/>
      <c r="CX287" s="71"/>
      <c r="CY287" s="71"/>
      <c r="CZ287" s="71"/>
      <c r="DA287" s="71"/>
      <c r="DB287" s="71"/>
      <c r="DC287" s="71"/>
      <c r="DD287" s="71"/>
      <c r="DE287" s="71"/>
      <c r="DF287" s="71"/>
      <c r="DG287" s="71"/>
      <c r="DH287" s="71"/>
      <c r="DI287" s="71"/>
      <c r="DJ287" s="71"/>
      <c r="DK287" s="71"/>
      <c r="DL287" s="71"/>
      <c r="DM287" s="71"/>
      <c r="DN287" s="71"/>
      <c r="DO287" s="71"/>
      <c r="DP287" s="71"/>
      <c r="DQ287" s="71"/>
      <c r="DR287" s="71"/>
      <c r="DS287" s="71"/>
      <c r="DT287" s="71"/>
      <c r="DU287" s="71"/>
      <c r="DV287" s="71"/>
      <c r="DW287" s="71"/>
      <c r="DX287" s="71"/>
      <c r="DY287" s="71"/>
    </row>
    <row r="288" spans="1:129" s="16" customFormat="1" ht="11.25">
      <c r="A288" s="61">
        <v>3</v>
      </c>
      <c r="B288" s="61"/>
      <c r="C288" s="61" t="s">
        <v>11</v>
      </c>
      <c r="D288" s="62"/>
      <c r="E288" s="63">
        <f>E290+E294+E296+E298+E300+E305+E309</f>
        <v>3487703</v>
      </c>
      <c r="F288" s="63">
        <f>F290+F294+F296+F298+F300+F305+F309</f>
        <v>3972000</v>
      </c>
      <c r="G288" s="63">
        <f>G290+G294+G296+G298+G300+G305+G309</f>
        <v>8930500</v>
      </c>
      <c r="H288" s="63">
        <f>H290+H294+H296+H298+H300+H305+H309</f>
        <v>7034144</v>
      </c>
      <c r="I288" s="222">
        <f>H288*100/E288</f>
        <v>201.68414569703899</v>
      </c>
      <c r="J288" s="222">
        <f>H288*100/F288</f>
        <v>177.0932527693857</v>
      </c>
      <c r="K288" s="120"/>
      <c r="L288" s="120"/>
      <c r="M288" s="70"/>
      <c r="N288" s="70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  <c r="AQ288" s="71"/>
      <c r="AR288" s="71"/>
      <c r="AS288" s="71"/>
      <c r="AT288" s="71"/>
      <c r="AU288" s="71"/>
      <c r="AV288" s="71"/>
      <c r="AW288" s="71"/>
      <c r="AX288" s="71"/>
      <c r="AY288" s="71"/>
      <c r="AZ288" s="71"/>
      <c r="BA288" s="71"/>
      <c r="BB288" s="71"/>
      <c r="BC288" s="71"/>
      <c r="BD288" s="71"/>
      <c r="BE288" s="71"/>
      <c r="BF288" s="71"/>
      <c r="BG288" s="71"/>
      <c r="BH288" s="71"/>
      <c r="BI288" s="71"/>
      <c r="BJ288" s="71"/>
      <c r="BK288" s="71"/>
      <c r="BL288" s="71"/>
      <c r="BM288" s="71"/>
      <c r="BN288" s="71"/>
      <c r="BO288" s="71"/>
      <c r="BP288" s="71"/>
      <c r="BQ288" s="71"/>
      <c r="BR288" s="71"/>
      <c r="BS288" s="71"/>
      <c r="BT288" s="71"/>
      <c r="BU288" s="71"/>
      <c r="BV288" s="71"/>
      <c r="BW288" s="71"/>
      <c r="BX288" s="71"/>
      <c r="BY288" s="71"/>
      <c r="BZ288" s="71"/>
      <c r="CA288" s="71"/>
      <c r="CB288" s="71"/>
      <c r="CC288" s="71"/>
      <c r="CD288" s="71"/>
      <c r="CE288" s="71"/>
      <c r="CF288" s="71"/>
      <c r="CG288" s="71"/>
      <c r="CH288" s="71"/>
      <c r="CI288" s="71"/>
      <c r="CJ288" s="71"/>
      <c r="CK288" s="71"/>
      <c r="CL288" s="71"/>
      <c r="CM288" s="71"/>
      <c r="CN288" s="71"/>
      <c r="CO288" s="71"/>
      <c r="CP288" s="71"/>
      <c r="CQ288" s="71"/>
      <c r="CR288" s="71"/>
      <c r="CS288" s="71"/>
      <c r="CT288" s="71"/>
      <c r="CU288" s="71"/>
      <c r="CV288" s="71"/>
      <c r="CW288" s="71"/>
      <c r="CX288" s="71"/>
      <c r="CY288" s="71"/>
      <c r="CZ288" s="71"/>
      <c r="DA288" s="71"/>
      <c r="DB288" s="71"/>
      <c r="DC288" s="71"/>
      <c r="DD288" s="71"/>
      <c r="DE288" s="71"/>
      <c r="DF288" s="71"/>
      <c r="DG288" s="71"/>
      <c r="DH288" s="71"/>
      <c r="DI288" s="71"/>
      <c r="DJ288" s="71"/>
      <c r="DK288" s="71"/>
      <c r="DL288" s="71"/>
      <c r="DM288" s="71"/>
      <c r="DN288" s="71"/>
      <c r="DO288" s="71"/>
      <c r="DP288" s="71"/>
      <c r="DQ288" s="71"/>
      <c r="DR288" s="71"/>
      <c r="DS288" s="71"/>
      <c r="DT288" s="71"/>
      <c r="DU288" s="71"/>
      <c r="DV288" s="71"/>
      <c r="DW288" s="71"/>
      <c r="DX288" s="71"/>
      <c r="DY288" s="71"/>
    </row>
    <row r="289" spans="1:129" s="16" customFormat="1" ht="13.5" customHeight="1">
      <c r="A289" s="248" t="s">
        <v>186</v>
      </c>
      <c r="B289" s="248"/>
      <c r="C289" s="248"/>
      <c r="D289" s="248"/>
      <c r="E289" s="248"/>
      <c r="F289" s="248"/>
      <c r="G289" s="248"/>
      <c r="H289" s="248"/>
      <c r="I289" s="248"/>
      <c r="J289" s="248"/>
      <c r="K289" s="248"/>
      <c r="L289" s="124"/>
      <c r="M289" s="124"/>
      <c r="N289" s="70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71"/>
      <c r="BH289" s="71"/>
      <c r="BI289" s="71"/>
      <c r="BJ289" s="71"/>
      <c r="BK289" s="71"/>
      <c r="BL289" s="71"/>
      <c r="BM289" s="71"/>
      <c r="BN289" s="71"/>
      <c r="BO289" s="71"/>
      <c r="BP289" s="71"/>
      <c r="BQ289" s="71"/>
      <c r="BR289" s="71"/>
      <c r="BS289" s="71"/>
      <c r="BT289" s="71"/>
      <c r="BU289" s="71"/>
      <c r="BV289" s="71"/>
      <c r="BW289" s="71"/>
      <c r="BX289" s="71"/>
      <c r="BY289" s="71"/>
      <c r="BZ289" s="71"/>
      <c r="CA289" s="71"/>
      <c r="CB289" s="71"/>
      <c r="CC289" s="71"/>
      <c r="CD289" s="71"/>
      <c r="CE289" s="71"/>
      <c r="CF289" s="71"/>
      <c r="CG289" s="71"/>
      <c r="CH289" s="71"/>
      <c r="CI289" s="71"/>
      <c r="CJ289" s="71"/>
      <c r="CK289" s="71"/>
      <c r="CL289" s="71"/>
      <c r="CM289" s="71"/>
      <c r="CN289" s="71"/>
      <c r="CO289" s="71"/>
      <c r="CP289" s="71"/>
      <c r="CQ289" s="71"/>
      <c r="CR289" s="71"/>
      <c r="CS289" s="71"/>
      <c r="CT289" s="71"/>
      <c r="CU289" s="71"/>
      <c r="CV289" s="71"/>
      <c r="CW289" s="71"/>
      <c r="CX289" s="71"/>
      <c r="CY289" s="71"/>
      <c r="CZ289" s="71"/>
      <c r="DA289" s="71"/>
      <c r="DB289" s="71"/>
      <c r="DC289" s="71"/>
      <c r="DD289" s="71"/>
      <c r="DE289" s="71"/>
      <c r="DF289" s="71"/>
      <c r="DG289" s="71"/>
      <c r="DH289" s="71"/>
      <c r="DI289" s="71"/>
      <c r="DJ289" s="71"/>
      <c r="DK289" s="71"/>
      <c r="DL289" s="71"/>
      <c r="DM289" s="71"/>
      <c r="DN289" s="71"/>
      <c r="DO289" s="71"/>
      <c r="DP289" s="71"/>
      <c r="DQ289" s="71"/>
      <c r="DR289" s="71"/>
      <c r="DS289" s="71"/>
      <c r="DT289" s="71"/>
      <c r="DU289" s="71"/>
      <c r="DV289" s="71"/>
      <c r="DW289" s="71"/>
      <c r="DX289" s="71"/>
      <c r="DY289" s="71"/>
    </row>
    <row r="290" spans="1:129" s="16" customFormat="1" ht="11.25">
      <c r="A290" s="125"/>
      <c r="B290" s="66">
        <v>31</v>
      </c>
      <c r="C290" s="65" t="s">
        <v>34</v>
      </c>
      <c r="D290" s="67"/>
      <c r="E290" s="68">
        <f>E58</f>
        <v>520567</v>
      </c>
      <c r="F290" s="68">
        <f>F58</f>
        <v>480000</v>
      </c>
      <c r="G290" s="68">
        <f>G58</f>
        <v>1800000</v>
      </c>
      <c r="H290" s="68">
        <f>H58</f>
        <v>1806911</v>
      </c>
      <c r="I290" s="219">
        <f>H290*100/E290</f>
        <v>347.1044073097219</v>
      </c>
      <c r="J290" s="219">
        <f>H290*100/F290</f>
        <v>376.4397916666667</v>
      </c>
      <c r="K290" s="126"/>
      <c r="L290" s="124"/>
      <c r="M290" s="124"/>
      <c r="N290" s="93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  <c r="AQ290" s="71"/>
      <c r="AR290" s="71"/>
      <c r="AS290" s="71"/>
      <c r="AT290" s="71"/>
      <c r="AU290" s="71"/>
      <c r="AV290" s="71"/>
      <c r="AW290" s="71"/>
      <c r="AX290" s="71"/>
      <c r="AY290" s="71"/>
      <c r="AZ290" s="71"/>
      <c r="BA290" s="71"/>
      <c r="BB290" s="71"/>
      <c r="BC290" s="71"/>
      <c r="BD290" s="71"/>
      <c r="BE290" s="71"/>
      <c r="BF290" s="71"/>
      <c r="BG290" s="71"/>
      <c r="BH290" s="71"/>
      <c r="BI290" s="71"/>
      <c r="BJ290" s="71"/>
      <c r="BK290" s="71"/>
      <c r="BL290" s="71"/>
      <c r="BM290" s="71"/>
      <c r="BN290" s="71"/>
      <c r="BO290" s="71"/>
      <c r="BP290" s="71"/>
      <c r="BQ290" s="71"/>
      <c r="BR290" s="71"/>
      <c r="BS290" s="71"/>
      <c r="BT290" s="71"/>
      <c r="BU290" s="71"/>
      <c r="BV290" s="71"/>
      <c r="BW290" s="71"/>
      <c r="BX290" s="71"/>
      <c r="BY290" s="71"/>
      <c r="BZ290" s="71"/>
      <c r="CA290" s="71"/>
      <c r="CB290" s="71"/>
      <c r="CC290" s="71"/>
      <c r="CD290" s="71"/>
      <c r="CE290" s="71"/>
      <c r="CF290" s="71"/>
      <c r="CG290" s="71"/>
      <c r="CH290" s="71"/>
      <c r="CI290" s="71"/>
      <c r="CJ290" s="71"/>
      <c r="CK290" s="71"/>
      <c r="CL290" s="71"/>
      <c r="CM290" s="71"/>
      <c r="CN290" s="71"/>
      <c r="CO290" s="71"/>
      <c r="CP290" s="71"/>
      <c r="CQ290" s="71"/>
      <c r="CR290" s="71"/>
      <c r="CS290" s="71"/>
      <c r="CT290" s="71"/>
      <c r="CU290" s="71"/>
      <c r="CV290" s="71"/>
      <c r="CW290" s="71"/>
      <c r="CX290" s="71"/>
      <c r="CY290" s="71"/>
      <c r="CZ290" s="71"/>
      <c r="DA290" s="71"/>
      <c r="DB290" s="71"/>
      <c r="DC290" s="71"/>
      <c r="DD290" s="71"/>
      <c r="DE290" s="71"/>
      <c r="DF290" s="71"/>
      <c r="DG290" s="71"/>
      <c r="DH290" s="71"/>
      <c r="DI290" s="71"/>
      <c r="DJ290" s="71"/>
      <c r="DK290" s="71"/>
      <c r="DL290" s="71"/>
      <c r="DM290" s="71"/>
      <c r="DN290" s="71"/>
      <c r="DO290" s="71"/>
      <c r="DP290" s="71"/>
      <c r="DQ290" s="71"/>
      <c r="DR290" s="71"/>
      <c r="DS290" s="71"/>
      <c r="DT290" s="71"/>
      <c r="DU290" s="71"/>
      <c r="DV290" s="71"/>
      <c r="DW290" s="71"/>
      <c r="DX290" s="71"/>
      <c r="DY290" s="71"/>
    </row>
    <row r="291" spans="1:129" s="16" customFormat="1" ht="13.5" customHeight="1">
      <c r="A291" s="248" t="s">
        <v>186</v>
      </c>
      <c r="B291" s="248"/>
      <c r="C291" s="248"/>
      <c r="D291" s="248"/>
      <c r="E291" s="248"/>
      <c r="F291" s="248"/>
      <c r="G291" s="248"/>
      <c r="H291" s="248"/>
      <c r="I291" s="248"/>
      <c r="J291" s="248"/>
      <c r="K291" s="248"/>
      <c r="L291" s="248"/>
      <c r="M291" s="124"/>
      <c r="N291" s="70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  <c r="BA291" s="71"/>
      <c r="BB291" s="71"/>
      <c r="BC291" s="71"/>
      <c r="BD291" s="71"/>
      <c r="BE291" s="71"/>
      <c r="BF291" s="71"/>
      <c r="BG291" s="71"/>
      <c r="BH291" s="71"/>
      <c r="BI291" s="71"/>
      <c r="BJ291" s="71"/>
      <c r="BK291" s="71"/>
      <c r="BL291" s="71"/>
      <c r="BM291" s="71"/>
      <c r="BN291" s="71"/>
      <c r="BO291" s="71"/>
      <c r="BP291" s="71"/>
      <c r="BQ291" s="71"/>
      <c r="BR291" s="71"/>
      <c r="BS291" s="71"/>
      <c r="BT291" s="71"/>
      <c r="BU291" s="71"/>
      <c r="BV291" s="71"/>
      <c r="BW291" s="71"/>
      <c r="BX291" s="71"/>
      <c r="BY291" s="71"/>
      <c r="BZ291" s="71"/>
      <c r="CA291" s="71"/>
      <c r="CB291" s="71"/>
      <c r="CC291" s="71"/>
      <c r="CD291" s="71"/>
      <c r="CE291" s="71"/>
      <c r="CF291" s="71"/>
      <c r="CG291" s="71"/>
      <c r="CH291" s="71"/>
      <c r="CI291" s="71"/>
      <c r="CJ291" s="71"/>
      <c r="CK291" s="71"/>
      <c r="CL291" s="71"/>
      <c r="CM291" s="71"/>
      <c r="CN291" s="71"/>
      <c r="CO291" s="71"/>
      <c r="CP291" s="71"/>
      <c r="CQ291" s="71"/>
      <c r="CR291" s="71"/>
      <c r="CS291" s="71"/>
      <c r="CT291" s="71"/>
      <c r="CU291" s="71"/>
      <c r="CV291" s="71"/>
      <c r="CW291" s="71"/>
      <c r="CX291" s="71"/>
      <c r="CY291" s="71"/>
      <c r="CZ291" s="71"/>
      <c r="DA291" s="71"/>
      <c r="DB291" s="71"/>
      <c r="DC291" s="71"/>
      <c r="DD291" s="71"/>
      <c r="DE291" s="71"/>
      <c r="DF291" s="71"/>
      <c r="DG291" s="71"/>
      <c r="DH291" s="71"/>
      <c r="DI291" s="71"/>
      <c r="DJ291" s="71"/>
      <c r="DK291" s="71"/>
      <c r="DL291" s="71"/>
      <c r="DM291" s="71"/>
      <c r="DN291" s="71"/>
      <c r="DO291" s="71"/>
      <c r="DP291" s="71"/>
      <c r="DQ291" s="71"/>
      <c r="DR291" s="71"/>
      <c r="DS291" s="71"/>
      <c r="DT291" s="71"/>
      <c r="DU291" s="71"/>
      <c r="DV291" s="71"/>
      <c r="DW291" s="71"/>
      <c r="DX291" s="71"/>
      <c r="DY291" s="71"/>
    </row>
    <row r="292" spans="1:129" s="16" customFormat="1" ht="13.5" customHeight="1">
      <c r="A292" s="248" t="s">
        <v>187</v>
      </c>
      <c r="B292" s="248"/>
      <c r="C292" s="248"/>
      <c r="D292" s="248"/>
      <c r="E292" s="248"/>
      <c r="F292" s="248"/>
      <c r="G292" s="248"/>
      <c r="H292" s="248"/>
      <c r="I292" s="248"/>
      <c r="J292" s="248"/>
      <c r="K292" s="248"/>
      <c r="L292" s="248"/>
      <c r="M292" s="248"/>
      <c r="N292" s="70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  <c r="AQ292" s="71"/>
      <c r="AR292" s="71"/>
      <c r="AS292" s="71"/>
      <c r="AT292" s="71"/>
      <c r="AU292" s="71"/>
      <c r="AV292" s="71"/>
      <c r="AW292" s="71"/>
      <c r="AX292" s="71"/>
      <c r="AY292" s="71"/>
      <c r="AZ292" s="71"/>
      <c r="BA292" s="71"/>
      <c r="BB292" s="71"/>
      <c r="BC292" s="71"/>
      <c r="BD292" s="71"/>
      <c r="BE292" s="71"/>
      <c r="BF292" s="71"/>
      <c r="BG292" s="71"/>
      <c r="BH292" s="71"/>
      <c r="BI292" s="71"/>
      <c r="BJ292" s="71"/>
      <c r="BK292" s="71"/>
      <c r="BL292" s="71"/>
      <c r="BM292" s="71"/>
      <c r="BN292" s="71"/>
      <c r="BO292" s="71"/>
      <c r="BP292" s="71"/>
      <c r="BQ292" s="71"/>
      <c r="BR292" s="71"/>
      <c r="BS292" s="71"/>
      <c r="BT292" s="71"/>
      <c r="BU292" s="71"/>
      <c r="BV292" s="71"/>
      <c r="BW292" s="71"/>
      <c r="BX292" s="71"/>
      <c r="BY292" s="71"/>
      <c r="BZ292" s="71"/>
      <c r="CA292" s="71"/>
      <c r="CB292" s="71"/>
      <c r="CC292" s="71"/>
      <c r="CD292" s="71"/>
      <c r="CE292" s="71"/>
      <c r="CF292" s="71"/>
      <c r="CG292" s="71"/>
      <c r="CH292" s="71"/>
      <c r="CI292" s="71"/>
      <c r="CJ292" s="71"/>
      <c r="CK292" s="71"/>
      <c r="CL292" s="71"/>
      <c r="CM292" s="71"/>
      <c r="CN292" s="71"/>
      <c r="CO292" s="71"/>
      <c r="CP292" s="71"/>
      <c r="CQ292" s="71"/>
      <c r="CR292" s="71"/>
      <c r="CS292" s="71"/>
      <c r="CT292" s="71"/>
      <c r="CU292" s="71"/>
      <c r="CV292" s="71"/>
      <c r="CW292" s="71"/>
      <c r="CX292" s="71"/>
      <c r="CY292" s="71"/>
      <c r="CZ292" s="71"/>
      <c r="DA292" s="71"/>
      <c r="DB292" s="71"/>
      <c r="DC292" s="71"/>
      <c r="DD292" s="71"/>
      <c r="DE292" s="71"/>
      <c r="DF292" s="71"/>
      <c r="DG292" s="71"/>
      <c r="DH292" s="71"/>
      <c r="DI292" s="71"/>
      <c r="DJ292" s="71"/>
      <c r="DK292" s="71"/>
      <c r="DL292" s="71"/>
      <c r="DM292" s="71"/>
      <c r="DN292" s="71"/>
      <c r="DO292" s="71"/>
      <c r="DP292" s="71"/>
      <c r="DQ292" s="71"/>
      <c r="DR292" s="71"/>
      <c r="DS292" s="71"/>
      <c r="DT292" s="71"/>
      <c r="DU292" s="71"/>
      <c r="DV292" s="71"/>
      <c r="DW292" s="71"/>
      <c r="DX292" s="71"/>
      <c r="DY292" s="71"/>
    </row>
    <row r="293" spans="1:129" s="16" customFormat="1" ht="13.5" customHeight="1">
      <c r="A293" s="248" t="s">
        <v>188</v>
      </c>
      <c r="B293" s="248"/>
      <c r="C293" s="248"/>
      <c r="D293" s="248"/>
      <c r="E293" s="248"/>
      <c r="F293" s="248"/>
      <c r="G293" s="248"/>
      <c r="H293" s="248"/>
      <c r="I293" s="248"/>
      <c r="J293" s="248"/>
      <c r="K293" s="248"/>
      <c r="L293" s="248"/>
      <c r="M293" s="248"/>
      <c r="N293" s="70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  <c r="BA293" s="71"/>
      <c r="BB293" s="71"/>
      <c r="BC293" s="71"/>
      <c r="BD293" s="71"/>
      <c r="BE293" s="71"/>
      <c r="BF293" s="71"/>
      <c r="BG293" s="71"/>
      <c r="BH293" s="71"/>
      <c r="BI293" s="71"/>
      <c r="BJ293" s="71"/>
      <c r="BK293" s="71"/>
      <c r="BL293" s="71"/>
      <c r="BM293" s="71"/>
      <c r="BN293" s="71"/>
      <c r="BO293" s="71"/>
      <c r="BP293" s="71"/>
      <c r="BQ293" s="71"/>
      <c r="BR293" s="71"/>
      <c r="BS293" s="71"/>
      <c r="BT293" s="71"/>
      <c r="BU293" s="71"/>
      <c r="BV293" s="71"/>
      <c r="BW293" s="71"/>
      <c r="BX293" s="71"/>
      <c r="BY293" s="71"/>
      <c r="BZ293" s="71"/>
      <c r="CA293" s="71"/>
      <c r="CB293" s="71"/>
      <c r="CC293" s="71"/>
      <c r="CD293" s="71"/>
      <c r="CE293" s="71"/>
      <c r="CF293" s="71"/>
      <c r="CG293" s="71"/>
      <c r="CH293" s="71"/>
      <c r="CI293" s="71"/>
      <c r="CJ293" s="71"/>
      <c r="CK293" s="71"/>
      <c r="CL293" s="71"/>
      <c r="CM293" s="71"/>
      <c r="CN293" s="71"/>
      <c r="CO293" s="71"/>
      <c r="CP293" s="71"/>
      <c r="CQ293" s="71"/>
      <c r="CR293" s="71"/>
      <c r="CS293" s="71"/>
      <c r="CT293" s="71"/>
      <c r="CU293" s="71"/>
      <c r="CV293" s="71"/>
      <c r="CW293" s="71"/>
      <c r="CX293" s="71"/>
      <c r="CY293" s="71"/>
      <c r="CZ293" s="71"/>
      <c r="DA293" s="71"/>
      <c r="DB293" s="71"/>
      <c r="DC293" s="71"/>
      <c r="DD293" s="71"/>
      <c r="DE293" s="71"/>
      <c r="DF293" s="71"/>
      <c r="DG293" s="71"/>
      <c r="DH293" s="71"/>
      <c r="DI293" s="71"/>
      <c r="DJ293" s="71"/>
      <c r="DK293" s="71"/>
      <c r="DL293" s="71"/>
      <c r="DM293" s="71"/>
      <c r="DN293" s="71"/>
      <c r="DO293" s="71"/>
      <c r="DP293" s="71"/>
      <c r="DQ293" s="71"/>
      <c r="DR293" s="71"/>
      <c r="DS293" s="71"/>
      <c r="DT293" s="71"/>
      <c r="DU293" s="71"/>
      <c r="DV293" s="71"/>
      <c r="DW293" s="71"/>
      <c r="DX293" s="71"/>
      <c r="DY293" s="71"/>
    </row>
    <row r="294" spans="1:129" s="16" customFormat="1" ht="11.25">
      <c r="A294" s="120"/>
      <c r="B294" s="66">
        <v>32</v>
      </c>
      <c r="C294" s="65" t="s">
        <v>40</v>
      </c>
      <c r="D294" s="67"/>
      <c r="E294" s="68">
        <f>E66</f>
        <v>2135836</v>
      </c>
      <c r="F294" s="68">
        <f>F66</f>
        <v>1637000</v>
      </c>
      <c r="G294" s="68">
        <f>G66</f>
        <v>4751000</v>
      </c>
      <c r="H294" s="68">
        <f>H66</f>
        <v>3809604</v>
      </c>
      <c r="I294" s="219">
        <f>H294*100/E294</f>
        <v>178.3659419543448</v>
      </c>
      <c r="J294" s="219">
        <f>H294*100/F294</f>
        <v>232.71863164324984</v>
      </c>
      <c r="K294" s="124"/>
      <c r="L294" s="124"/>
      <c r="M294" s="70"/>
      <c r="N294" s="70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  <c r="AQ294" s="71"/>
      <c r="AR294" s="71"/>
      <c r="AS294" s="71"/>
      <c r="AT294" s="71"/>
      <c r="AU294" s="71"/>
      <c r="AV294" s="71"/>
      <c r="AW294" s="71"/>
      <c r="AX294" s="71"/>
      <c r="AY294" s="71"/>
      <c r="AZ294" s="71"/>
      <c r="BA294" s="71"/>
      <c r="BB294" s="71"/>
      <c r="BC294" s="71"/>
      <c r="BD294" s="71"/>
      <c r="BE294" s="71"/>
      <c r="BF294" s="71"/>
      <c r="BG294" s="71"/>
      <c r="BH294" s="71"/>
      <c r="BI294" s="71"/>
      <c r="BJ294" s="71"/>
      <c r="BK294" s="71"/>
      <c r="BL294" s="71"/>
      <c r="BM294" s="71"/>
      <c r="BN294" s="71"/>
      <c r="BO294" s="71"/>
      <c r="BP294" s="71"/>
      <c r="BQ294" s="71"/>
      <c r="BR294" s="71"/>
      <c r="BS294" s="71"/>
      <c r="BT294" s="71"/>
      <c r="BU294" s="71"/>
      <c r="BV294" s="71"/>
      <c r="BW294" s="71"/>
      <c r="BX294" s="71"/>
      <c r="BY294" s="71"/>
      <c r="BZ294" s="71"/>
      <c r="CA294" s="71"/>
      <c r="CB294" s="71"/>
      <c r="CC294" s="71"/>
      <c r="CD294" s="71"/>
      <c r="CE294" s="71"/>
      <c r="CF294" s="71"/>
      <c r="CG294" s="71"/>
      <c r="CH294" s="71"/>
      <c r="CI294" s="71"/>
      <c r="CJ294" s="71"/>
      <c r="CK294" s="71"/>
      <c r="CL294" s="71"/>
      <c r="CM294" s="71"/>
      <c r="CN294" s="71"/>
      <c r="CO294" s="71"/>
      <c r="CP294" s="71"/>
      <c r="CQ294" s="71"/>
      <c r="CR294" s="71"/>
      <c r="CS294" s="71"/>
      <c r="CT294" s="71"/>
      <c r="CU294" s="71"/>
      <c r="CV294" s="71"/>
      <c r="CW294" s="71"/>
      <c r="CX294" s="71"/>
      <c r="CY294" s="71"/>
      <c r="CZ294" s="71"/>
      <c r="DA294" s="71"/>
      <c r="DB294" s="71"/>
      <c r="DC294" s="71"/>
      <c r="DD294" s="71"/>
      <c r="DE294" s="71"/>
      <c r="DF294" s="71"/>
      <c r="DG294" s="71"/>
      <c r="DH294" s="71"/>
      <c r="DI294" s="71"/>
      <c r="DJ294" s="71"/>
      <c r="DK294" s="71"/>
      <c r="DL294" s="71"/>
      <c r="DM294" s="71"/>
      <c r="DN294" s="71"/>
      <c r="DO294" s="71"/>
      <c r="DP294" s="71"/>
      <c r="DQ294" s="71"/>
      <c r="DR294" s="71"/>
      <c r="DS294" s="71"/>
      <c r="DT294" s="71"/>
      <c r="DU294" s="71"/>
      <c r="DV294" s="71"/>
      <c r="DW294" s="71"/>
      <c r="DX294" s="71"/>
      <c r="DY294" s="71"/>
    </row>
    <row r="295" spans="1:129" s="16" customFormat="1" ht="13.5" customHeight="1">
      <c r="A295" s="248" t="s">
        <v>186</v>
      </c>
      <c r="B295" s="248"/>
      <c r="C295" s="248"/>
      <c r="D295" s="248"/>
      <c r="E295" s="248"/>
      <c r="F295" s="248"/>
      <c r="G295" s="248"/>
      <c r="H295" s="248"/>
      <c r="I295" s="248"/>
      <c r="J295" s="248"/>
      <c r="K295" s="248"/>
      <c r="L295" s="124"/>
      <c r="M295" s="70"/>
      <c r="N295" s="70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  <c r="BA295" s="71"/>
      <c r="BB295" s="71"/>
      <c r="BC295" s="71"/>
      <c r="BD295" s="71"/>
      <c r="BE295" s="71"/>
      <c r="BF295" s="71"/>
      <c r="BG295" s="71"/>
      <c r="BH295" s="71"/>
      <c r="BI295" s="71"/>
      <c r="BJ295" s="71"/>
      <c r="BK295" s="71"/>
      <c r="BL295" s="71"/>
      <c r="BM295" s="71"/>
      <c r="BN295" s="71"/>
      <c r="BO295" s="71"/>
      <c r="BP295" s="71"/>
      <c r="BQ295" s="71"/>
      <c r="BR295" s="71"/>
      <c r="BS295" s="71"/>
      <c r="BT295" s="71"/>
      <c r="BU295" s="71"/>
      <c r="BV295" s="71"/>
      <c r="BW295" s="71"/>
      <c r="BX295" s="71"/>
      <c r="BY295" s="71"/>
      <c r="BZ295" s="71"/>
      <c r="CA295" s="71"/>
      <c r="CB295" s="71"/>
      <c r="CC295" s="71"/>
      <c r="CD295" s="71"/>
      <c r="CE295" s="71"/>
      <c r="CF295" s="71"/>
      <c r="CG295" s="71"/>
      <c r="CH295" s="71"/>
      <c r="CI295" s="71"/>
      <c r="CJ295" s="71"/>
      <c r="CK295" s="71"/>
      <c r="CL295" s="71"/>
      <c r="CM295" s="71"/>
      <c r="CN295" s="71"/>
      <c r="CO295" s="71"/>
      <c r="CP295" s="71"/>
      <c r="CQ295" s="71"/>
      <c r="CR295" s="71"/>
      <c r="CS295" s="71"/>
      <c r="CT295" s="71"/>
      <c r="CU295" s="71"/>
      <c r="CV295" s="71"/>
      <c r="CW295" s="71"/>
      <c r="CX295" s="71"/>
      <c r="CY295" s="71"/>
      <c r="CZ295" s="71"/>
      <c r="DA295" s="71"/>
      <c r="DB295" s="71"/>
      <c r="DC295" s="71"/>
      <c r="DD295" s="71"/>
      <c r="DE295" s="71"/>
      <c r="DF295" s="71"/>
      <c r="DG295" s="71"/>
      <c r="DH295" s="71"/>
      <c r="DI295" s="71"/>
      <c r="DJ295" s="71"/>
      <c r="DK295" s="71"/>
      <c r="DL295" s="71"/>
      <c r="DM295" s="71"/>
      <c r="DN295" s="71"/>
      <c r="DO295" s="71"/>
      <c r="DP295" s="71"/>
      <c r="DQ295" s="71"/>
      <c r="DR295" s="71"/>
      <c r="DS295" s="71"/>
      <c r="DT295" s="71"/>
      <c r="DU295" s="71"/>
      <c r="DV295" s="71"/>
      <c r="DW295" s="71"/>
      <c r="DX295" s="71"/>
      <c r="DY295" s="71"/>
    </row>
    <row r="296" spans="1:129" s="16" customFormat="1" ht="11.25">
      <c r="A296" s="120"/>
      <c r="B296" s="66">
        <v>34</v>
      </c>
      <c r="C296" s="65" t="s">
        <v>63</v>
      </c>
      <c r="D296" s="67"/>
      <c r="E296" s="68">
        <f>E90</f>
        <v>29449</v>
      </c>
      <c r="F296" s="68">
        <f>F90</f>
        <v>70000</v>
      </c>
      <c r="G296" s="68">
        <f>G90</f>
        <v>90000</v>
      </c>
      <c r="H296" s="68">
        <f>H90</f>
        <v>94781</v>
      </c>
      <c r="I296" s="219">
        <f>H296*100/E296</f>
        <v>321.84794050731773</v>
      </c>
      <c r="J296" s="219">
        <f>H296*100/F296</f>
        <v>135.40142857142857</v>
      </c>
      <c r="K296" s="124"/>
      <c r="L296" s="124"/>
      <c r="M296" s="70"/>
      <c r="N296" s="70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  <c r="AQ296" s="71"/>
      <c r="AR296" s="71"/>
      <c r="AS296" s="71"/>
      <c r="AT296" s="71"/>
      <c r="AU296" s="71"/>
      <c r="AV296" s="71"/>
      <c r="AW296" s="71"/>
      <c r="AX296" s="71"/>
      <c r="AY296" s="71"/>
      <c r="AZ296" s="71"/>
      <c r="BA296" s="71"/>
      <c r="BB296" s="71"/>
      <c r="BC296" s="71"/>
      <c r="BD296" s="71"/>
      <c r="BE296" s="71"/>
      <c r="BF296" s="71"/>
      <c r="BG296" s="71"/>
      <c r="BH296" s="71"/>
      <c r="BI296" s="71"/>
      <c r="BJ296" s="71"/>
      <c r="BK296" s="71"/>
      <c r="BL296" s="71"/>
      <c r="BM296" s="71"/>
      <c r="BN296" s="71"/>
      <c r="BO296" s="71"/>
      <c r="BP296" s="71"/>
      <c r="BQ296" s="71"/>
      <c r="BR296" s="71"/>
      <c r="BS296" s="71"/>
      <c r="BT296" s="71"/>
      <c r="BU296" s="71"/>
      <c r="BV296" s="71"/>
      <c r="BW296" s="71"/>
      <c r="BX296" s="71"/>
      <c r="BY296" s="71"/>
      <c r="BZ296" s="71"/>
      <c r="CA296" s="71"/>
      <c r="CB296" s="71"/>
      <c r="CC296" s="71"/>
      <c r="CD296" s="71"/>
      <c r="CE296" s="71"/>
      <c r="CF296" s="71"/>
      <c r="CG296" s="71"/>
      <c r="CH296" s="71"/>
      <c r="CI296" s="71"/>
      <c r="CJ296" s="71"/>
      <c r="CK296" s="71"/>
      <c r="CL296" s="71"/>
      <c r="CM296" s="71"/>
      <c r="CN296" s="71"/>
      <c r="CO296" s="71"/>
      <c r="CP296" s="71"/>
      <c r="CQ296" s="71"/>
      <c r="CR296" s="71"/>
      <c r="CS296" s="71"/>
      <c r="CT296" s="71"/>
      <c r="CU296" s="71"/>
      <c r="CV296" s="71"/>
      <c r="CW296" s="71"/>
      <c r="CX296" s="71"/>
      <c r="CY296" s="71"/>
      <c r="CZ296" s="71"/>
      <c r="DA296" s="71"/>
      <c r="DB296" s="71"/>
      <c r="DC296" s="71"/>
      <c r="DD296" s="71"/>
      <c r="DE296" s="71"/>
      <c r="DF296" s="71"/>
      <c r="DG296" s="71"/>
      <c r="DH296" s="71"/>
      <c r="DI296" s="71"/>
      <c r="DJ296" s="71"/>
      <c r="DK296" s="71"/>
      <c r="DL296" s="71"/>
      <c r="DM296" s="71"/>
      <c r="DN296" s="71"/>
      <c r="DO296" s="71"/>
      <c r="DP296" s="71"/>
      <c r="DQ296" s="71"/>
      <c r="DR296" s="71"/>
      <c r="DS296" s="71"/>
      <c r="DT296" s="71"/>
      <c r="DU296" s="71"/>
      <c r="DV296" s="71"/>
      <c r="DW296" s="71"/>
      <c r="DX296" s="71"/>
      <c r="DY296" s="71"/>
    </row>
    <row r="297" spans="1:129" s="16" customFormat="1" ht="13.5" customHeight="1">
      <c r="A297" s="248" t="s">
        <v>189</v>
      </c>
      <c r="B297" s="248"/>
      <c r="C297" s="248"/>
      <c r="D297" s="248"/>
      <c r="E297" s="248"/>
      <c r="F297" s="248"/>
      <c r="G297" s="248"/>
      <c r="H297" s="248"/>
      <c r="I297" s="248"/>
      <c r="J297" s="248"/>
      <c r="K297" s="248"/>
      <c r="L297" s="124"/>
      <c r="M297" s="70"/>
      <c r="N297" s="70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  <c r="AY297" s="71"/>
      <c r="AZ297" s="71"/>
      <c r="BA297" s="71"/>
      <c r="BB297" s="71"/>
      <c r="BC297" s="71"/>
      <c r="BD297" s="71"/>
      <c r="BE297" s="71"/>
      <c r="BF297" s="71"/>
      <c r="BG297" s="71"/>
      <c r="BH297" s="71"/>
      <c r="BI297" s="71"/>
      <c r="BJ297" s="71"/>
      <c r="BK297" s="71"/>
      <c r="BL297" s="71"/>
      <c r="BM297" s="71"/>
      <c r="BN297" s="71"/>
      <c r="BO297" s="71"/>
      <c r="BP297" s="71"/>
      <c r="BQ297" s="71"/>
      <c r="BR297" s="71"/>
      <c r="BS297" s="71"/>
      <c r="BT297" s="71"/>
      <c r="BU297" s="71"/>
      <c r="BV297" s="71"/>
      <c r="BW297" s="71"/>
      <c r="BX297" s="71"/>
      <c r="BY297" s="71"/>
      <c r="BZ297" s="71"/>
      <c r="CA297" s="71"/>
      <c r="CB297" s="71"/>
      <c r="CC297" s="71"/>
      <c r="CD297" s="71"/>
      <c r="CE297" s="71"/>
      <c r="CF297" s="71"/>
      <c r="CG297" s="71"/>
      <c r="CH297" s="71"/>
      <c r="CI297" s="71"/>
      <c r="CJ297" s="71"/>
      <c r="CK297" s="71"/>
      <c r="CL297" s="71"/>
      <c r="CM297" s="71"/>
      <c r="CN297" s="71"/>
      <c r="CO297" s="71"/>
      <c r="CP297" s="71"/>
      <c r="CQ297" s="71"/>
      <c r="CR297" s="71"/>
      <c r="CS297" s="71"/>
      <c r="CT297" s="71"/>
      <c r="CU297" s="71"/>
      <c r="CV297" s="71"/>
      <c r="CW297" s="71"/>
      <c r="CX297" s="71"/>
      <c r="CY297" s="71"/>
      <c r="CZ297" s="71"/>
      <c r="DA297" s="71"/>
      <c r="DB297" s="71"/>
      <c r="DC297" s="71"/>
      <c r="DD297" s="71"/>
      <c r="DE297" s="71"/>
      <c r="DF297" s="71"/>
      <c r="DG297" s="71"/>
      <c r="DH297" s="71"/>
      <c r="DI297" s="71"/>
      <c r="DJ297" s="71"/>
      <c r="DK297" s="71"/>
      <c r="DL297" s="71"/>
      <c r="DM297" s="71"/>
      <c r="DN297" s="71"/>
      <c r="DO297" s="71"/>
      <c r="DP297" s="71"/>
      <c r="DQ297" s="71"/>
      <c r="DR297" s="71"/>
      <c r="DS297" s="71"/>
      <c r="DT297" s="71"/>
      <c r="DU297" s="71"/>
      <c r="DV297" s="71"/>
      <c r="DW297" s="71"/>
      <c r="DX297" s="71"/>
      <c r="DY297" s="71"/>
    </row>
    <row r="298" spans="1:129" s="16" customFormat="1" ht="12.75">
      <c r="A298" s="127"/>
      <c r="B298" s="66">
        <v>35</v>
      </c>
      <c r="C298" s="65" t="s">
        <v>70</v>
      </c>
      <c r="D298" s="67"/>
      <c r="E298" s="68">
        <f>E97</f>
        <v>0</v>
      </c>
      <c r="F298" s="68">
        <f>F97</f>
        <v>100000</v>
      </c>
      <c r="G298" s="68">
        <f>G97</f>
        <v>130000</v>
      </c>
      <c r="H298" s="68">
        <f>H97</f>
        <v>146950</v>
      </c>
      <c r="I298" s="81">
        <v>0</v>
      </c>
      <c r="J298" s="219">
        <f>H298*100/F298</f>
        <v>146.95</v>
      </c>
      <c r="K298" s="128"/>
      <c r="L298" s="128"/>
      <c r="M298" s="70"/>
      <c r="N298" s="70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1"/>
      <c r="AP298" s="71"/>
      <c r="AQ298" s="71"/>
      <c r="AR298" s="71"/>
      <c r="AS298" s="71"/>
      <c r="AT298" s="71"/>
      <c r="AU298" s="71"/>
      <c r="AV298" s="71"/>
      <c r="AW298" s="71"/>
      <c r="AX298" s="71"/>
      <c r="AY298" s="71"/>
      <c r="AZ298" s="71"/>
      <c r="BA298" s="71"/>
      <c r="BB298" s="71"/>
      <c r="BC298" s="71"/>
      <c r="BD298" s="71"/>
      <c r="BE298" s="71"/>
      <c r="BF298" s="71"/>
      <c r="BG298" s="71"/>
      <c r="BH298" s="71"/>
      <c r="BI298" s="71"/>
      <c r="BJ298" s="71"/>
      <c r="BK298" s="71"/>
      <c r="BL298" s="71"/>
      <c r="BM298" s="71"/>
      <c r="BN298" s="71"/>
      <c r="BO298" s="71"/>
      <c r="BP298" s="71"/>
      <c r="BQ298" s="71"/>
      <c r="BR298" s="71"/>
      <c r="BS298" s="71"/>
      <c r="BT298" s="71"/>
      <c r="BU298" s="71"/>
      <c r="BV298" s="71"/>
      <c r="BW298" s="71"/>
      <c r="BX298" s="71"/>
      <c r="BY298" s="71"/>
      <c r="BZ298" s="71"/>
      <c r="CA298" s="71"/>
      <c r="CB298" s="71"/>
      <c r="CC298" s="71"/>
      <c r="CD298" s="71"/>
      <c r="CE298" s="71"/>
      <c r="CF298" s="71"/>
      <c r="CG298" s="71"/>
      <c r="CH298" s="71"/>
      <c r="CI298" s="71"/>
      <c r="CJ298" s="71"/>
      <c r="CK298" s="71"/>
      <c r="CL298" s="71"/>
      <c r="CM298" s="71"/>
      <c r="CN298" s="71"/>
      <c r="CO298" s="71"/>
      <c r="CP298" s="71"/>
      <c r="CQ298" s="71"/>
      <c r="CR298" s="71"/>
      <c r="CS298" s="71"/>
      <c r="CT298" s="71"/>
      <c r="CU298" s="71"/>
      <c r="CV298" s="71"/>
      <c r="CW298" s="71"/>
      <c r="CX298" s="71"/>
      <c r="CY298" s="71"/>
      <c r="CZ298" s="71"/>
      <c r="DA298" s="71"/>
      <c r="DB298" s="71"/>
      <c r="DC298" s="71"/>
      <c r="DD298" s="71"/>
      <c r="DE298" s="71"/>
      <c r="DF298" s="71"/>
      <c r="DG298" s="71"/>
      <c r="DH298" s="71"/>
      <c r="DI298" s="71"/>
      <c r="DJ298" s="71"/>
      <c r="DK298" s="71"/>
      <c r="DL298" s="71"/>
      <c r="DM298" s="71"/>
      <c r="DN298" s="71"/>
      <c r="DO298" s="71"/>
      <c r="DP298" s="71"/>
      <c r="DQ298" s="71"/>
      <c r="DR298" s="71"/>
      <c r="DS298" s="71"/>
      <c r="DT298" s="71"/>
      <c r="DU298" s="71"/>
      <c r="DV298" s="71"/>
      <c r="DW298" s="71"/>
      <c r="DX298" s="71"/>
      <c r="DY298" s="71"/>
    </row>
    <row r="299" spans="1:129" s="16" customFormat="1" ht="13.5" customHeight="1">
      <c r="A299" s="248" t="s">
        <v>190</v>
      </c>
      <c r="B299" s="248"/>
      <c r="C299" s="248"/>
      <c r="D299" s="248"/>
      <c r="E299" s="248"/>
      <c r="F299" s="248"/>
      <c r="G299" s="248"/>
      <c r="H299" s="248"/>
      <c r="I299" s="248"/>
      <c r="J299" s="248"/>
      <c r="K299" s="248"/>
      <c r="L299" s="128"/>
      <c r="M299" s="70"/>
      <c r="N299" s="70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  <c r="AR299" s="71"/>
      <c r="AS299" s="71"/>
      <c r="AT299" s="71"/>
      <c r="AU299" s="71"/>
      <c r="AV299" s="71"/>
      <c r="AW299" s="71"/>
      <c r="AX299" s="71"/>
      <c r="AY299" s="71"/>
      <c r="AZ299" s="71"/>
      <c r="BA299" s="71"/>
      <c r="BB299" s="71"/>
      <c r="BC299" s="71"/>
      <c r="BD299" s="71"/>
      <c r="BE299" s="71"/>
      <c r="BF299" s="71"/>
      <c r="BG299" s="71"/>
      <c r="BH299" s="71"/>
      <c r="BI299" s="71"/>
      <c r="BJ299" s="71"/>
      <c r="BK299" s="71"/>
      <c r="BL299" s="71"/>
      <c r="BM299" s="71"/>
      <c r="BN299" s="71"/>
      <c r="BO299" s="71"/>
      <c r="BP299" s="71"/>
      <c r="BQ299" s="71"/>
      <c r="BR299" s="71"/>
      <c r="BS299" s="71"/>
      <c r="BT299" s="71"/>
      <c r="BU299" s="71"/>
      <c r="BV299" s="71"/>
      <c r="BW299" s="71"/>
      <c r="BX299" s="71"/>
      <c r="BY299" s="71"/>
      <c r="BZ299" s="71"/>
      <c r="CA299" s="71"/>
      <c r="CB299" s="71"/>
      <c r="CC299" s="71"/>
      <c r="CD299" s="71"/>
      <c r="CE299" s="71"/>
      <c r="CF299" s="71"/>
      <c r="CG299" s="71"/>
      <c r="CH299" s="71"/>
      <c r="CI299" s="71"/>
      <c r="CJ299" s="71"/>
      <c r="CK299" s="71"/>
      <c r="CL299" s="71"/>
      <c r="CM299" s="71"/>
      <c r="CN299" s="71"/>
      <c r="CO299" s="71"/>
      <c r="CP299" s="71"/>
      <c r="CQ299" s="71"/>
      <c r="CR299" s="71"/>
      <c r="CS299" s="71"/>
      <c r="CT299" s="71"/>
      <c r="CU299" s="71"/>
      <c r="CV299" s="71"/>
      <c r="CW299" s="71"/>
      <c r="CX299" s="71"/>
      <c r="CY299" s="71"/>
      <c r="CZ299" s="71"/>
      <c r="DA299" s="71"/>
      <c r="DB299" s="71"/>
      <c r="DC299" s="71"/>
      <c r="DD299" s="71"/>
      <c r="DE299" s="71"/>
      <c r="DF299" s="71"/>
      <c r="DG299" s="71"/>
      <c r="DH299" s="71"/>
      <c r="DI299" s="71"/>
      <c r="DJ299" s="71"/>
      <c r="DK299" s="71"/>
      <c r="DL299" s="71"/>
      <c r="DM299" s="71"/>
      <c r="DN299" s="71"/>
      <c r="DO299" s="71"/>
      <c r="DP299" s="71"/>
      <c r="DQ299" s="71"/>
      <c r="DR299" s="71"/>
      <c r="DS299" s="71"/>
      <c r="DT299" s="71"/>
      <c r="DU299" s="71"/>
      <c r="DV299" s="71"/>
      <c r="DW299" s="71"/>
      <c r="DX299" s="71"/>
      <c r="DY299" s="71"/>
    </row>
    <row r="300" spans="1:129" s="16" customFormat="1" ht="11.25">
      <c r="A300" s="119"/>
      <c r="B300" s="66">
        <v>36</v>
      </c>
      <c r="C300" s="65" t="s">
        <v>75</v>
      </c>
      <c r="D300" s="67"/>
      <c r="E300" s="68">
        <f>E102</f>
        <v>83697</v>
      </c>
      <c r="F300" s="68">
        <f>F102</f>
        <v>594000</v>
      </c>
      <c r="G300" s="68">
        <f>G102</f>
        <v>510000</v>
      </c>
      <c r="H300" s="68">
        <f>H102</f>
        <v>40626</v>
      </c>
      <c r="I300" s="219">
        <f>H300*100/E300</f>
        <v>48.539374171117245</v>
      </c>
      <c r="J300" s="219">
        <f>H300*100/F300</f>
        <v>6.83939393939394</v>
      </c>
      <c r="K300" s="119"/>
      <c r="L300" s="119"/>
      <c r="M300" s="70"/>
      <c r="N300" s="70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  <c r="AM300" s="71"/>
      <c r="AN300" s="71"/>
      <c r="AO300" s="71"/>
      <c r="AP300" s="71"/>
      <c r="AQ300" s="71"/>
      <c r="AR300" s="71"/>
      <c r="AS300" s="71"/>
      <c r="AT300" s="71"/>
      <c r="AU300" s="71"/>
      <c r="AV300" s="71"/>
      <c r="AW300" s="71"/>
      <c r="AX300" s="71"/>
      <c r="AY300" s="71"/>
      <c r="AZ300" s="71"/>
      <c r="BA300" s="71"/>
      <c r="BB300" s="71"/>
      <c r="BC300" s="71"/>
      <c r="BD300" s="71"/>
      <c r="BE300" s="71"/>
      <c r="BF300" s="71"/>
      <c r="BG300" s="71"/>
      <c r="BH300" s="71"/>
      <c r="BI300" s="71"/>
      <c r="BJ300" s="71"/>
      <c r="BK300" s="71"/>
      <c r="BL300" s="71"/>
      <c r="BM300" s="71"/>
      <c r="BN300" s="71"/>
      <c r="BO300" s="71"/>
      <c r="BP300" s="71"/>
      <c r="BQ300" s="71"/>
      <c r="BR300" s="71"/>
      <c r="BS300" s="71"/>
      <c r="BT300" s="71"/>
      <c r="BU300" s="71"/>
      <c r="BV300" s="71"/>
      <c r="BW300" s="71"/>
      <c r="BX300" s="71"/>
      <c r="BY300" s="71"/>
      <c r="BZ300" s="71"/>
      <c r="CA300" s="71"/>
      <c r="CB300" s="71"/>
      <c r="CC300" s="71"/>
      <c r="CD300" s="71"/>
      <c r="CE300" s="71"/>
      <c r="CF300" s="71"/>
      <c r="CG300" s="71"/>
      <c r="CH300" s="71"/>
      <c r="CI300" s="71"/>
      <c r="CJ300" s="71"/>
      <c r="CK300" s="71"/>
      <c r="CL300" s="71"/>
      <c r="CM300" s="71"/>
      <c r="CN300" s="71"/>
      <c r="CO300" s="71"/>
      <c r="CP300" s="71"/>
      <c r="CQ300" s="71"/>
      <c r="CR300" s="71"/>
      <c r="CS300" s="71"/>
      <c r="CT300" s="71"/>
      <c r="CU300" s="71"/>
      <c r="CV300" s="71"/>
      <c r="CW300" s="71"/>
      <c r="CX300" s="71"/>
      <c r="CY300" s="71"/>
      <c r="CZ300" s="71"/>
      <c r="DA300" s="71"/>
      <c r="DB300" s="71"/>
      <c r="DC300" s="71"/>
      <c r="DD300" s="71"/>
      <c r="DE300" s="71"/>
      <c r="DF300" s="71"/>
      <c r="DG300" s="71"/>
      <c r="DH300" s="71"/>
      <c r="DI300" s="71"/>
      <c r="DJ300" s="71"/>
      <c r="DK300" s="71"/>
      <c r="DL300" s="71"/>
      <c r="DM300" s="71"/>
      <c r="DN300" s="71"/>
      <c r="DO300" s="71"/>
      <c r="DP300" s="71"/>
      <c r="DQ300" s="71"/>
      <c r="DR300" s="71"/>
      <c r="DS300" s="71"/>
      <c r="DT300" s="71"/>
      <c r="DU300" s="71"/>
      <c r="DV300" s="71"/>
      <c r="DW300" s="71"/>
      <c r="DX300" s="71"/>
      <c r="DY300" s="71"/>
    </row>
    <row r="301" spans="1:129" s="16" customFormat="1" ht="11.25">
      <c r="A301" s="250" t="s">
        <v>191</v>
      </c>
      <c r="B301" s="250"/>
      <c r="C301" s="250"/>
      <c r="D301" s="250"/>
      <c r="E301" s="250"/>
      <c r="F301" s="250"/>
      <c r="G301" s="250"/>
      <c r="H301" s="250"/>
      <c r="I301" s="250"/>
      <c r="J301" s="250"/>
      <c r="K301" s="250"/>
      <c r="L301" s="128"/>
      <c r="M301" s="128"/>
      <c r="N301" s="70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  <c r="BB301" s="71"/>
      <c r="BC301" s="71"/>
      <c r="BD301" s="71"/>
      <c r="BE301" s="71"/>
      <c r="BF301" s="71"/>
      <c r="BG301" s="71"/>
      <c r="BH301" s="71"/>
      <c r="BI301" s="71"/>
      <c r="BJ301" s="71"/>
      <c r="BK301" s="71"/>
      <c r="BL301" s="71"/>
      <c r="BM301" s="71"/>
      <c r="BN301" s="71"/>
      <c r="BO301" s="71"/>
      <c r="BP301" s="71"/>
      <c r="BQ301" s="71"/>
      <c r="BR301" s="71"/>
      <c r="BS301" s="71"/>
      <c r="BT301" s="71"/>
      <c r="BU301" s="71"/>
      <c r="BV301" s="71"/>
      <c r="BW301" s="71"/>
      <c r="BX301" s="71"/>
      <c r="BY301" s="71"/>
      <c r="BZ301" s="71"/>
      <c r="CA301" s="71"/>
      <c r="CB301" s="71"/>
      <c r="CC301" s="71"/>
      <c r="CD301" s="71"/>
      <c r="CE301" s="71"/>
      <c r="CF301" s="71"/>
      <c r="CG301" s="71"/>
      <c r="CH301" s="71"/>
      <c r="CI301" s="71"/>
      <c r="CJ301" s="71"/>
      <c r="CK301" s="71"/>
      <c r="CL301" s="71"/>
      <c r="CM301" s="71"/>
      <c r="CN301" s="71"/>
      <c r="CO301" s="71"/>
      <c r="CP301" s="71"/>
      <c r="CQ301" s="71"/>
      <c r="CR301" s="71"/>
      <c r="CS301" s="71"/>
      <c r="CT301" s="71"/>
      <c r="CU301" s="71"/>
      <c r="CV301" s="71"/>
      <c r="CW301" s="71"/>
      <c r="CX301" s="71"/>
      <c r="CY301" s="71"/>
      <c r="CZ301" s="71"/>
      <c r="DA301" s="71"/>
      <c r="DB301" s="71"/>
      <c r="DC301" s="71"/>
      <c r="DD301" s="71"/>
      <c r="DE301" s="71"/>
      <c r="DF301" s="71"/>
      <c r="DG301" s="71"/>
      <c r="DH301" s="71"/>
      <c r="DI301" s="71"/>
      <c r="DJ301" s="71"/>
      <c r="DK301" s="71"/>
      <c r="DL301" s="71"/>
      <c r="DM301" s="71"/>
      <c r="DN301" s="71"/>
      <c r="DO301" s="71"/>
      <c r="DP301" s="71"/>
      <c r="DQ301" s="71"/>
      <c r="DR301" s="71"/>
      <c r="DS301" s="71"/>
      <c r="DT301" s="71"/>
      <c r="DU301" s="71"/>
      <c r="DV301" s="71"/>
      <c r="DW301" s="71"/>
      <c r="DX301" s="71"/>
      <c r="DY301" s="71"/>
    </row>
    <row r="302" spans="1:129" s="16" customFormat="1" ht="11.25">
      <c r="A302" s="247" t="s">
        <v>192</v>
      </c>
      <c r="B302" s="247"/>
      <c r="C302" s="247"/>
      <c r="D302" s="247"/>
      <c r="E302" s="247"/>
      <c r="F302" s="247"/>
      <c r="G302" s="247"/>
      <c r="H302" s="247"/>
      <c r="I302" s="247"/>
      <c r="J302" s="247"/>
      <c r="K302" s="247"/>
      <c r="L302" s="128"/>
      <c r="M302" s="128"/>
      <c r="N302" s="70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X302" s="71"/>
      <c r="AY302" s="71"/>
      <c r="AZ302" s="71"/>
      <c r="BA302" s="71"/>
      <c r="BB302" s="71"/>
      <c r="BC302" s="71"/>
      <c r="BD302" s="71"/>
      <c r="BE302" s="71"/>
      <c r="BF302" s="71"/>
      <c r="BG302" s="71"/>
      <c r="BH302" s="71"/>
      <c r="BI302" s="71"/>
      <c r="BJ302" s="71"/>
      <c r="BK302" s="71"/>
      <c r="BL302" s="71"/>
      <c r="BM302" s="71"/>
      <c r="BN302" s="71"/>
      <c r="BO302" s="71"/>
      <c r="BP302" s="71"/>
      <c r="BQ302" s="71"/>
      <c r="BR302" s="71"/>
      <c r="BS302" s="71"/>
      <c r="BT302" s="71"/>
      <c r="BU302" s="71"/>
      <c r="BV302" s="71"/>
      <c r="BW302" s="71"/>
      <c r="BX302" s="71"/>
      <c r="BY302" s="71"/>
      <c r="BZ302" s="71"/>
      <c r="CA302" s="71"/>
      <c r="CB302" s="71"/>
      <c r="CC302" s="71"/>
      <c r="CD302" s="71"/>
      <c r="CE302" s="71"/>
      <c r="CF302" s="71"/>
      <c r="CG302" s="71"/>
      <c r="CH302" s="71"/>
      <c r="CI302" s="71"/>
      <c r="CJ302" s="71"/>
      <c r="CK302" s="71"/>
      <c r="CL302" s="71"/>
      <c r="CM302" s="71"/>
      <c r="CN302" s="71"/>
      <c r="CO302" s="71"/>
      <c r="CP302" s="71"/>
      <c r="CQ302" s="71"/>
      <c r="CR302" s="71"/>
      <c r="CS302" s="71"/>
      <c r="CT302" s="71"/>
      <c r="CU302" s="71"/>
      <c r="CV302" s="71"/>
      <c r="CW302" s="71"/>
      <c r="CX302" s="71"/>
      <c r="CY302" s="71"/>
      <c r="CZ302" s="71"/>
      <c r="DA302" s="71"/>
      <c r="DB302" s="71"/>
      <c r="DC302" s="71"/>
      <c r="DD302" s="71"/>
      <c r="DE302" s="71"/>
      <c r="DF302" s="71"/>
      <c r="DG302" s="71"/>
      <c r="DH302" s="71"/>
      <c r="DI302" s="71"/>
      <c r="DJ302" s="71"/>
      <c r="DK302" s="71"/>
      <c r="DL302" s="71"/>
      <c r="DM302" s="71"/>
      <c r="DN302" s="71"/>
      <c r="DO302" s="71"/>
      <c r="DP302" s="71"/>
      <c r="DQ302" s="71"/>
      <c r="DR302" s="71"/>
      <c r="DS302" s="71"/>
      <c r="DT302" s="71"/>
      <c r="DU302" s="71"/>
      <c r="DV302" s="71"/>
      <c r="DW302" s="71"/>
      <c r="DX302" s="71"/>
      <c r="DY302" s="71"/>
    </row>
    <row r="303" spans="1:129" s="16" customFormat="1" ht="11.25">
      <c r="A303" s="247" t="s">
        <v>193</v>
      </c>
      <c r="B303" s="247"/>
      <c r="C303" s="247"/>
      <c r="D303" s="247"/>
      <c r="E303" s="247"/>
      <c r="F303" s="247"/>
      <c r="G303" s="247"/>
      <c r="H303" s="247"/>
      <c r="I303" s="247"/>
      <c r="J303" s="247"/>
      <c r="K303" s="247"/>
      <c r="L303" s="247"/>
      <c r="M303" s="247"/>
      <c r="N303" s="70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1"/>
      <c r="BH303" s="71"/>
      <c r="BI303" s="71"/>
      <c r="BJ303" s="71"/>
      <c r="BK303" s="71"/>
      <c r="BL303" s="71"/>
      <c r="BM303" s="71"/>
      <c r="BN303" s="71"/>
      <c r="BO303" s="71"/>
      <c r="BP303" s="71"/>
      <c r="BQ303" s="71"/>
      <c r="BR303" s="71"/>
      <c r="BS303" s="71"/>
      <c r="BT303" s="71"/>
      <c r="BU303" s="71"/>
      <c r="BV303" s="71"/>
      <c r="BW303" s="71"/>
      <c r="BX303" s="71"/>
      <c r="BY303" s="71"/>
      <c r="BZ303" s="71"/>
      <c r="CA303" s="71"/>
      <c r="CB303" s="71"/>
      <c r="CC303" s="71"/>
      <c r="CD303" s="71"/>
      <c r="CE303" s="71"/>
      <c r="CF303" s="71"/>
      <c r="CG303" s="71"/>
      <c r="CH303" s="71"/>
      <c r="CI303" s="71"/>
      <c r="CJ303" s="71"/>
      <c r="CK303" s="71"/>
      <c r="CL303" s="71"/>
      <c r="CM303" s="71"/>
      <c r="CN303" s="71"/>
      <c r="CO303" s="71"/>
      <c r="CP303" s="71"/>
      <c r="CQ303" s="71"/>
      <c r="CR303" s="71"/>
      <c r="CS303" s="71"/>
      <c r="CT303" s="71"/>
      <c r="CU303" s="71"/>
      <c r="CV303" s="71"/>
      <c r="CW303" s="71"/>
      <c r="CX303" s="71"/>
      <c r="CY303" s="71"/>
      <c r="CZ303" s="71"/>
      <c r="DA303" s="71"/>
      <c r="DB303" s="71"/>
      <c r="DC303" s="71"/>
      <c r="DD303" s="71"/>
      <c r="DE303" s="71"/>
      <c r="DF303" s="71"/>
      <c r="DG303" s="71"/>
      <c r="DH303" s="71"/>
      <c r="DI303" s="71"/>
      <c r="DJ303" s="71"/>
      <c r="DK303" s="71"/>
      <c r="DL303" s="71"/>
      <c r="DM303" s="71"/>
      <c r="DN303" s="71"/>
      <c r="DO303" s="71"/>
      <c r="DP303" s="71"/>
      <c r="DQ303" s="71"/>
      <c r="DR303" s="71"/>
      <c r="DS303" s="71"/>
      <c r="DT303" s="71"/>
      <c r="DU303" s="71"/>
      <c r="DV303" s="71"/>
      <c r="DW303" s="71"/>
      <c r="DX303" s="71"/>
      <c r="DY303" s="71"/>
    </row>
    <row r="304" spans="1:129" s="16" customFormat="1" ht="11.25">
      <c r="A304" s="247" t="s">
        <v>194</v>
      </c>
      <c r="B304" s="247"/>
      <c r="C304" s="247"/>
      <c r="D304" s="247"/>
      <c r="E304" s="247"/>
      <c r="F304" s="247"/>
      <c r="G304" s="247"/>
      <c r="H304" s="247"/>
      <c r="I304" s="247"/>
      <c r="J304" s="247"/>
      <c r="K304" s="247"/>
      <c r="L304" s="247"/>
      <c r="M304" s="247"/>
      <c r="N304" s="70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  <c r="AR304" s="71"/>
      <c r="AS304" s="71"/>
      <c r="AT304" s="71"/>
      <c r="AU304" s="71"/>
      <c r="AV304" s="71"/>
      <c r="AW304" s="71"/>
      <c r="AX304" s="71"/>
      <c r="AY304" s="71"/>
      <c r="AZ304" s="71"/>
      <c r="BA304" s="71"/>
      <c r="BB304" s="71"/>
      <c r="BC304" s="71"/>
      <c r="BD304" s="71"/>
      <c r="BE304" s="71"/>
      <c r="BF304" s="71"/>
      <c r="BG304" s="71"/>
      <c r="BH304" s="71"/>
      <c r="BI304" s="71"/>
      <c r="BJ304" s="71"/>
      <c r="BK304" s="71"/>
      <c r="BL304" s="71"/>
      <c r="BM304" s="71"/>
      <c r="BN304" s="71"/>
      <c r="BO304" s="71"/>
      <c r="BP304" s="71"/>
      <c r="BQ304" s="71"/>
      <c r="BR304" s="71"/>
      <c r="BS304" s="71"/>
      <c r="BT304" s="71"/>
      <c r="BU304" s="71"/>
      <c r="BV304" s="71"/>
      <c r="BW304" s="71"/>
      <c r="BX304" s="71"/>
      <c r="BY304" s="71"/>
      <c r="BZ304" s="71"/>
      <c r="CA304" s="71"/>
      <c r="CB304" s="71"/>
      <c r="CC304" s="71"/>
      <c r="CD304" s="71"/>
      <c r="CE304" s="71"/>
      <c r="CF304" s="71"/>
      <c r="CG304" s="71"/>
      <c r="CH304" s="71"/>
      <c r="CI304" s="71"/>
      <c r="CJ304" s="71"/>
      <c r="CK304" s="71"/>
      <c r="CL304" s="71"/>
      <c r="CM304" s="71"/>
      <c r="CN304" s="71"/>
      <c r="CO304" s="71"/>
      <c r="CP304" s="71"/>
      <c r="CQ304" s="71"/>
      <c r="CR304" s="71"/>
      <c r="CS304" s="71"/>
      <c r="CT304" s="71"/>
      <c r="CU304" s="71"/>
      <c r="CV304" s="71"/>
      <c r="CW304" s="71"/>
      <c r="CX304" s="71"/>
      <c r="CY304" s="71"/>
      <c r="CZ304" s="71"/>
      <c r="DA304" s="71"/>
      <c r="DB304" s="71"/>
      <c r="DC304" s="71"/>
      <c r="DD304" s="71"/>
      <c r="DE304" s="71"/>
      <c r="DF304" s="71"/>
      <c r="DG304" s="71"/>
      <c r="DH304" s="71"/>
      <c r="DI304" s="71"/>
      <c r="DJ304" s="71"/>
      <c r="DK304" s="71"/>
      <c r="DL304" s="71"/>
      <c r="DM304" s="71"/>
      <c r="DN304" s="71"/>
      <c r="DO304" s="71"/>
      <c r="DP304" s="71"/>
      <c r="DQ304" s="71"/>
      <c r="DR304" s="71"/>
      <c r="DS304" s="71"/>
      <c r="DT304" s="71"/>
      <c r="DU304" s="71"/>
      <c r="DV304" s="71"/>
      <c r="DW304" s="71"/>
      <c r="DX304" s="71"/>
      <c r="DY304" s="71"/>
    </row>
    <row r="305" spans="1:129" s="16" customFormat="1" ht="11.25">
      <c r="A305" s="119"/>
      <c r="B305" s="66">
        <v>37</v>
      </c>
      <c r="C305" s="65" t="s">
        <v>83</v>
      </c>
      <c r="D305" s="67"/>
      <c r="E305" s="68">
        <f>E110</f>
        <v>107030</v>
      </c>
      <c r="F305" s="68">
        <f>F110</f>
        <v>425000</v>
      </c>
      <c r="G305" s="68">
        <f>G110</f>
        <v>425000</v>
      </c>
      <c r="H305" s="68">
        <f>H110</f>
        <v>218891</v>
      </c>
      <c r="I305" s="219">
        <f>H305*100/E305</f>
        <v>204.51368775109782</v>
      </c>
      <c r="J305" s="219">
        <f>H305*100/F305</f>
        <v>51.503764705882354</v>
      </c>
      <c r="K305" s="119"/>
      <c r="L305" s="129"/>
      <c r="M305" s="70"/>
      <c r="N305" s="70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  <c r="BB305" s="71"/>
      <c r="BC305" s="71"/>
      <c r="BD305" s="71"/>
      <c r="BE305" s="71"/>
      <c r="BF305" s="71"/>
      <c r="BG305" s="71"/>
      <c r="BH305" s="71"/>
      <c r="BI305" s="71"/>
      <c r="BJ305" s="71"/>
      <c r="BK305" s="71"/>
      <c r="BL305" s="71"/>
      <c r="BM305" s="71"/>
      <c r="BN305" s="71"/>
      <c r="BO305" s="71"/>
      <c r="BP305" s="71"/>
      <c r="BQ305" s="71"/>
      <c r="BR305" s="71"/>
      <c r="BS305" s="71"/>
      <c r="BT305" s="71"/>
      <c r="BU305" s="71"/>
      <c r="BV305" s="71"/>
      <c r="BW305" s="71"/>
      <c r="BX305" s="71"/>
      <c r="BY305" s="71"/>
      <c r="BZ305" s="71"/>
      <c r="CA305" s="71"/>
      <c r="CB305" s="71"/>
      <c r="CC305" s="71"/>
      <c r="CD305" s="71"/>
      <c r="CE305" s="71"/>
      <c r="CF305" s="71"/>
      <c r="CG305" s="71"/>
      <c r="CH305" s="71"/>
      <c r="CI305" s="71"/>
      <c r="CJ305" s="71"/>
      <c r="CK305" s="71"/>
      <c r="CL305" s="71"/>
      <c r="CM305" s="71"/>
      <c r="CN305" s="71"/>
      <c r="CO305" s="71"/>
      <c r="CP305" s="71"/>
      <c r="CQ305" s="71"/>
      <c r="CR305" s="71"/>
      <c r="CS305" s="71"/>
      <c r="CT305" s="71"/>
      <c r="CU305" s="71"/>
      <c r="CV305" s="71"/>
      <c r="CW305" s="71"/>
      <c r="CX305" s="71"/>
      <c r="CY305" s="71"/>
      <c r="CZ305" s="71"/>
      <c r="DA305" s="71"/>
      <c r="DB305" s="71"/>
      <c r="DC305" s="71"/>
      <c r="DD305" s="71"/>
      <c r="DE305" s="71"/>
      <c r="DF305" s="71"/>
      <c r="DG305" s="71"/>
      <c r="DH305" s="71"/>
      <c r="DI305" s="71"/>
      <c r="DJ305" s="71"/>
      <c r="DK305" s="71"/>
      <c r="DL305" s="71"/>
      <c r="DM305" s="71"/>
      <c r="DN305" s="71"/>
      <c r="DO305" s="71"/>
      <c r="DP305" s="71"/>
      <c r="DQ305" s="71"/>
      <c r="DR305" s="71"/>
      <c r="DS305" s="71"/>
      <c r="DT305" s="71"/>
      <c r="DU305" s="71"/>
      <c r="DV305" s="71"/>
      <c r="DW305" s="71"/>
      <c r="DX305" s="71"/>
      <c r="DY305" s="71"/>
    </row>
    <row r="306" spans="1:129" s="16" customFormat="1" ht="11.25">
      <c r="A306" s="128" t="s">
        <v>195</v>
      </c>
      <c r="B306" s="128"/>
      <c r="C306" s="128"/>
      <c r="D306" s="128"/>
      <c r="E306" s="128"/>
      <c r="F306" s="128"/>
      <c r="G306" s="128"/>
      <c r="H306" s="128"/>
      <c r="I306" s="128"/>
      <c r="J306" s="128"/>
      <c r="K306" s="128"/>
      <c r="L306" s="129"/>
      <c r="M306" s="70"/>
      <c r="N306" s="70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O306" s="71"/>
      <c r="AP306" s="71"/>
      <c r="AQ306" s="71"/>
      <c r="AR306" s="71"/>
      <c r="AS306" s="71"/>
      <c r="AT306" s="71"/>
      <c r="AU306" s="71"/>
      <c r="AV306" s="71"/>
      <c r="AW306" s="71"/>
      <c r="AX306" s="71"/>
      <c r="AY306" s="71"/>
      <c r="AZ306" s="71"/>
      <c r="BA306" s="71"/>
      <c r="BB306" s="71"/>
      <c r="BC306" s="71"/>
      <c r="BD306" s="71"/>
      <c r="BE306" s="71"/>
      <c r="BF306" s="71"/>
      <c r="BG306" s="71"/>
      <c r="BH306" s="71"/>
      <c r="BI306" s="71"/>
      <c r="BJ306" s="71"/>
      <c r="BK306" s="71"/>
      <c r="BL306" s="71"/>
      <c r="BM306" s="71"/>
      <c r="BN306" s="71"/>
      <c r="BO306" s="71"/>
      <c r="BP306" s="71"/>
      <c r="BQ306" s="71"/>
      <c r="BR306" s="71"/>
      <c r="BS306" s="71"/>
      <c r="BT306" s="71"/>
      <c r="BU306" s="71"/>
      <c r="BV306" s="71"/>
      <c r="BW306" s="71"/>
      <c r="BX306" s="71"/>
      <c r="BY306" s="71"/>
      <c r="BZ306" s="71"/>
      <c r="CA306" s="71"/>
      <c r="CB306" s="71"/>
      <c r="CC306" s="71"/>
      <c r="CD306" s="71"/>
      <c r="CE306" s="71"/>
      <c r="CF306" s="71"/>
      <c r="CG306" s="71"/>
      <c r="CH306" s="71"/>
      <c r="CI306" s="71"/>
      <c r="CJ306" s="71"/>
      <c r="CK306" s="71"/>
      <c r="CL306" s="71"/>
      <c r="CM306" s="71"/>
      <c r="CN306" s="71"/>
      <c r="CO306" s="71"/>
      <c r="CP306" s="71"/>
      <c r="CQ306" s="71"/>
      <c r="CR306" s="71"/>
      <c r="CS306" s="71"/>
      <c r="CT306" s="71"/>
      <c r="CU306" s="71"/>
      <c r="CV306" s="71"/>
      <c r="CW306" s="71"/>
      <c r="CX306" s="71"/>
      <c r="CY306" s="71"/>
      <c r="CZ306" s="71"/>
      <c r="DA306" s="71"/>
      <c r="DB306" s="71"/>
      <c r="DC306" s="71"/>
      <c r="DD306" s="71"/>
      <c r="DE306" s="71"/>
      <c r="DF306" s="71"/>
      <c r="DG306" s="71"/>
      <c r="DH306" s="71"/>
      <c r="DI306" s="71"/>
      <c r="DJ306" s="71"/>
      <c r="DK306" s="71"/>
      <c r="DL306" s="71"/>
      <c r="DM306" s="71"/>
      <c r="DN306" s="71"/>
      <c r="DO306" s="71"/>
      <c r="DP306" s="71"/>
      <c r="DQ306" s="71"/>
      <c r="DR306" s="71"/>
      <c r="DS306" s="71"/>
      <c r="DT306" s="71"/>
      <c r="DU306" s="71"/>
      <c r="DV306" s="71"/>
      <c r="DW306" s="71"/>
      <c r="DX306" s="71"/>
      <c r="DY306" s="71"/>
    </row>
    <row r="307" spans="1:129" s="16" customFormat="1" ht="11.25">
      <c r="A307" s="128" t="s">
        <v>196</v>
      </c>
      <c r="B307" s="128"/>
      <c r="C307" s="128"/>
      <c r="D307" s="128"/>
      <c r="E307" s="128"/>
      <c r="F307" s="128"/>
      <c r="G307" s="128"/>
      <c r="H307" s="128"/>
      <c r="I307" s="128"/>
      <c r="J307" s="128"/>
      <c r="K307" s="119"/>
      <c r="L307" s="129"/>
      <c r="M307" s="70"/>
      <c r="N307" s="70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  <c r="AY307" s="71"/>
      <c r="AZ307" s="71"/>
      <c r="BA307" s="71"/>
      <c r="BB307" s="71"/>
      <c r="BC307" s="71"/>
      <c r="BD307" s="71"/>
      <c r="BE307" s="71"/>
      <c r="BF307" s="71"/>
      <c r="BG307" s="71"/>
      <c r="BH307" s="71"/>
      <c r="BI307" s="71"/>
      <c r="BJ307" s="71"/>
      <c r="BK307" s="71"/>
      <c r="BL307" s="71"/>
      <c r="BM307" s="71"/>
      <c r="BN307" s="71"/>
      <c r="BO307" s="71"/>
      <c r="BP307" s="71"/>
      <c r="BQ307" s="71"/>
      <c r="BR307" s="71"/>
      <c r="BS307" s="71"/>
      <c r="BT307" s="71"/>
      <c r="BU307" s="71"/>
      <c r="BV307" s="71"/>
      <c r="BW307" s="71"/>
      <c r="BX307" s="71"/>
      <c r="BY307" s="71"/>
      <c r="BZ307" s="71"/>
      <c r="CA307" s="71"/>
      <c r="CB307" s="71"/>
      <c r="CC307" s="71"/>
      <c r="CD307" s="71"/>
      <c r="CE307" s="71"/>
      <c r="CF307" s="71"/>
      <c r="CG307" s="71"/>
      <c r="CH307" s="71"/>
      <c r="CI307" s="71"/>
      <c r="CJ307" s="71"/>
      <c r="CK307" s="71"/>
      <c r="CL307" s="71"/>
      <c r="CM307" s="71"/>
      <c r="CN307" s="71"/>
      <c r="CO307" s="71"/>
      <c r="CP307" s="71"/>
      <c r="CQ307" s="71"/>
      <c r="CR307" s="71"/>
      <c r="CS307" s="71"/>
      <c r="CT307" s="71"/>
      <c r="CU307" s="71"/>
      <c r="CV307" s="71"/>
      <c r="CW307" s="71"/>
      <c r="CX307" s="71"/>
      <c r="CY307" s="71"/>
      <c r="CZ307" s="71"/>
      <c r="DA307" s="71"/>
      <c r="DB307" s="71"/>
      <c r="DC307" s="71"/>
      <c r="DD307" s="71"/>
      <c r="DE307" s="71"/>
      <c r="DF307" s="71"/>
      <c r="DG307" s="71"/>
      <c r="DH307" s="71"/>
      <c r="DI307" s="71"/>
      <c r="DJ307" s="71"/>
      <c r="DK307" s="71"/>
      <c r="DL307" s="71"/>
      <c r="DM307" s="71"/>
      <c r="DN307" s="71"/>
      <c r="DO307" s="71"/>
      <c r="DP307" s="71"/>
      <c r="DQ307" s="71"/>
      <c r="DR307" s="71"/>
      <c r="DS307" s="71"/>
      <c r="DT307" s="71"/>
      <c r="DU307" s="71"/>
      <c r="DV307" s="71"/>
      <c r="DW307" s="71"/>
      <c r="DX307" s="71"/>
      <c r="DY307" s="71"/>
    </row>
    <row r="308" spans="1:129" s="16" customFormat="1" ht="11.25">
      <c r="A308" s="247" t="s">
        <v>197</v>
      </c>
      <c r="B308" s="247"/>
      <c r="C308" s="247"/>
      <c r="D308" s="247"/>
      <c r="E308" s="247"/>
      <c r="F308" s="247"/>
      <c r="G308" s="247"/>
      <c r="H308" s="247"/>
      <c r="I308" s="247"/>
      <c r="J308" s="247"/>
      <c r="K308" s="247"/>
      <c r="L308" s="247"/>
      <c r="M308" s="70"/>
      <c r="N308" s="70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  <c r="AP308" s="71"/>
      <c r="AQ308" s="71"/>
      <c r="AR308" s="71"/>
      <c r="AS308" s="71"/>
      <c r="AT308" s="71"/>
      <c r="AU308" s="71"/>
      <c r="AV308" s="71"/>
      <c r="AW308" s="71"/>
      <c r="AX308" s="71"/>
      <c r="AY308" s="71"/>
      <c r="AZ308" s="71"/>
      <c r="BA308" s="71"/>
      <c r="BB308" s="71"/>
      <c r="BC308" s="71"/>
      <c r="BD308" s="71"/>
      <c r="BE308" s="71"/>
      <c r="BF308" s="71"/>
      <c r="BG308" s="71"/>
      <c r="BH308" s="71"/>
      <c r="BI308" s="71"/>
      <c r="BJ308" s="71"/>
      <c r="BK308" s="71"/>
      <c r="BL308" s="71"/>
      <c r="BM308" s="71"/>
      <c r="BN308" s="71"/>
      <c r="BO308" s="71"/>
      <c r="BP308" s="71"/>
      <c r="BQ308" s="71"/>
      <c r="BR308" s="71"/>
      <c r="BS308" s="71"/>
      <c r="BT308" s="71"/>
      <c r="BU308" s="71"/>
      <c r="BV308" s="71"/>
      <c r="BW308" s="71"/>
      <c r="BX308" s="71"/>
      <c r="BY308" s="71"/>
      <c r="BZ308" s="71"/>
      <c r="CA308" s="71"/>
      <c r="CB308" s="71"/>
      <c r="CC308" s="71"/>
      <c r="CD308" s="71"/>
      <c r="CE308" s="71"/>
      <c r="CF308" s="71"/>
      <c r="CG308" s="71"/>
      <c r="CH308" s="71"/>
      <c r="CI308" s="71"/>
      <c r="CJ308" s="71"/>
      <c r="CK308" s="71"/>
      <c r="CL308" s="71"/>
      <c r="CM308" s="71"/>
      <c r="CN308" s="71"/>
      <c r="CO308" s="71"/>
      <c r="CP308" s="71"/>
      <c r="CQ308" s="71"/>
      <c r="CR308" s="71"/>
      <c r="CS308" s="71"/>
      <c r="CT308" s="71"/>
      <c r="CU308" s="71"/>
      <c r="CV308" s="71"/>
      <c r="CW308" s="71"/>
      <c r="CX308" s="71"/>
      <c r="CY308" s="71"/>
      <c r="CZ308" s="71"/>
      <c r="DA308" s="71"/>
      <c r="DB308" s="71"/>
      <c r="DC308" s="71"/>
      <c r="DD308" s="71"/>
      <c r="DE308" s="71"/>
      <c r="DF308" s="71"/>
      <c r="DG308" s="71"/>
      <c r="DH308" s="71"/>
      <c r="DI308" s="71"/>
      <c r="DJ308" s="71"/>
      <c r="DK308" s="71"/>
      <c r="DL308" s="71"/>
      <c r="DM308" s="71"/>
      <c r="DN308" s="71"/>
      <c r="DO308" s="71"/>
      <c r="DP308" s="71"/>
      <c r="DQ308" s="71"/>
      <c r="DR308" s="71"/>
      <c r="DS308" s="71"/>
      <c r="DT308" s="71"/>
      <c r="DU308" s="71"/>
      <c r="DV308" s="71"/>
      <c r="DW308" s="71"/>
      <c r="DX308" s="71"/>
      <c r="DY308" s="71"/>
    </row>
    <row r="309" spans="1:129" s="16" customFormat="1" ht="11.25">
      <c r="A309" s="120"/>
      <c r="B309" s="66">
        <v>38</v>
      </c>
      <c r="C309" s="65" t="s">
        <v>90</v>
      </c>
      <c r="D309" s="67"/>
      <c r="E309" s="91">
        <f>E117</f>
        <v>611124</v>
      </c>
      <c r="F309" s="91">
        <f>F117</f>
        <v>666000</v>
      </c>
      <c r="G309" s="91">
        <f>G117</f>
        <v>1224500</v>
      </c>
      <c r="H309" s="91">
        <f>H117</f>
        <v>916381</v>
      </c>
      <c r="I309" s="219">
        <f>H309*100/E309</f>
        <v>149.9500919616968</v>
      </c>
      <c r="J309" s="65"/>
      <c r="K309" s="124"/>
      <c r="L309" s="124"/>
      <c r="M309" s="70"/>
      <c r="N309" s="70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  <c r="AQ309" s="71"/>
      <c r="AR309" s="71"/>
      <c r="AS309" s="71"/>
      <c r="AT309" s="71"/>
      <c r="AU309" s="71"/>
      <c r="AV309" s="71"/>
      <c r="AW309" s="71"/>
      <c r="AX309" s="71"/>
      <c r="AY309" s="71"/>
      <c r="AZ309" s="71"/>
      <c r="BA309" s="71"/>
      <c r="BB309" s="71"/>
      <c r="BC309" s="71"/>
      <c r="BD309" s="71"/>
      <c r="BE309" s="71"/>
      <c r="BF309" s="71"/>
      <c r="BG309" s="71"/>
      <c r="BH309" s="71"/>
      <c r="BI309" s="71"/>
      <c r="BJ309" s="71"/>
      <c r="BK309" s="71"/>
      <c r="BL309" s="71"/>
      <c r="BM309" s="71"/>
      <c r="BN309" s="71"/>
      <c r="BO309" s="71"/>
      <c r="BP309" s="71"/>
      <c r="BQ309" s="71"/>
      <c r="BR309" s="71"/>
      <c r="BS309" s="71"/>
      <c r="BT309" s="71"/>
      <c r="BU309" s="71"/>
      <c r="BV309" s="71"/>
      <c r="BW309" s="71"/>
      <c r="BX309" s="71"/>
      <c r="BY309" s="71"/>
      <c r="BZ309" s="71"/>
      <c r="CA309" s="71"/>
      <c r="CB309" s="71"/>
      <c r="CC309" s="71"/>
      <c r="CD309" s="71"/>
      <c r="CE309" s="71"/>
      <c r="CF309" s="71"/>
      <c r="CG309" s="71"/>
      <c r="CH309" s="71"/>
      <c r="CI309" s="71"/>
      <c r="CJ309" s="71"/>
      <c r="CK309" s="71"/>
      <c r="CL309" s="71"/>
      <c r="CM309" s="71"/>
      <c r="CN309" s="71"/>
      <c r="CO309" s="71"/>
      <c r="CP309" s="71"/>
      <c r="CQ309" s="71"/>
      <c r="CR309" s="71"/>
      <c r="CS309" s="71"/>
      <c r="CT309" s="71"/>
      <c r="CU309" s="71"/>
      <c r="CV309" s="71"/>
      <c r="CW309" s="71"/>
      <c r="CX309" s="71"/>
      <c r="CY309" s="71"/>
      <c r="CZ309" s="71"/>
      <c r="DA309" s="71"/>
      <c r="DB309" s="71"/>
      <c r="DC309" s="71"/>
      <c r="DD309" s="71"/>
      <c r="DE309" s="71"/>
      <c r="DF309" s="71"/>
      <c r="DG309" s="71"/>
      <c r="DH309" s="71"/>
      <c r="DI309" s="71"/>
      <c r="DJ309" s="71"/>
      <c r="DK309" s="71"/>
      <c r="DL309" s="71"/>
      <c r="DM309" s="71"/>
      <c r="DN309" s="71"/>
      <c r="DO309" s="71"/>
      <c r="DP309" s="71"/>
      <c r="DQ309" s="71"/>
      <c r="DR309" s="71"/>
      <c r="DS309" s="71"/>
      <c r="DT309" s="71"/>
      <c r="DU309" s="71"/>
      <c r="DV309" s="71"/>
      <c r="DW309" s="71"/>
      <c r="DX309" s="71"/>
      <c r="DY309" s="71"/>
    </row>
    <row r="310" spans="1:129" s="16" customFormat="1" ht="11.25">
      <c r="A310" s="97">
        <v>4</v>
      </c>
      <c r="B310" s="97"/>
      <c r="C310" s="97" t="s">
        <v>98</v>
      </c>
      <c r="D310" s="98"/>
      <c r="E310" s="63">
        <f>E312+E316</f>
        <v>247326</v>
      </c>
      <c r="F310" s="63">
        <f>F312+F316</f>
        <v>30051500</v>
      </c>
      <c r="G310" s="63">
        <f>F310</f>
        <v>30051500</v>
      </c>
      <c r="H310" s="63">
        <f>H312+H316</f>
        <v>4650191</v>
      </c>
      <c r="I310" s="222">
        <f>H310*100/E310</f>
        <v>1880.1868788562465</v>
      </c>
      <c r="J310" s="222">
        <f>H310*100/F310</f>
        <v>15.474072841621883</v>
      </c>
      <c r="K310" s="124"/>
      <c r="L310" s="124"/>
      <c r="M310" s="70"/>
      <c r="N310" s="70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1"/>
      <c r="AY310" s="71"/>
      <c r="AZ310" s="71"/>
      <c r="BA310" s="71"/>
      <c r="BB310" s="71"/>
      <c r="BC310" s="71"/>
      <c r="BD310" s="71"/>
      <c r="BE310" s="71"/>
      <c r="BF310" s="71"/>
      <c r="BG310" s="71"/>
      <c r="BH310" s="71"/>
      <c r="BI310" s="71"/>
      <c r="BJ310" s="71"/>
      <c r="BK310" s="71"/>
      <c r="BL310" s="71"/>
      <c r="BM310" s="71"/>
      <c r="BN310" s="71"/>
      <c r="BO310" s="71"/>
      <c r="BP310" s="71"/>
      <c r="BQ310" s="71"/>
      <c r="BR310" s="71"/>
      <c r="BS310" s="71"/>
      <c r="BT310" s="71"/>
      <c r="BU310" s="71"/>
      <c r="BV310" s="71"/>
      <c r="BW310" s="71"/>
      <c r="BX310" s="71"/>
      <c r="BY310" s="71"/>
      <c r="BZ310" s="71"/>
      <c r="CA310" s="71"/>
      <c r="CB310" s="71"/>
      <c r="CC310" s="71"/>
      <c r="CD310" s="71"/>
      <c r="CE310" s="71"/>
      <c r="CF310" s="71"/>
      <c r="CG310" s="71"/>
      <c r="CH310" s="71"/>
      <c r="CI310" s="71"/>
      <c r="CJ310" s="71"/>
      <c r="CK310" s="71"/>
      <c r="CL310" s="71"/>
      <c r="CM310" s="71"/>
      <c r="CN310" s="71"/>
      <c r="CO310" s="71"/>
      <c r="CP310" s="71"/>
      <c r="CQ310" s="71"/>
      <c r="CR310" s="71"/>
      <c r="CS310" s="71"/>
      <c r="CT310" s="71"/>
      <c r="CU310" s="71"/>
      <c r="CV310" s="71"/>
      <c r="CW310" s="71"/>
      <c r="CX310" s="71"/>
      <c r="CY310" s="71"/>
      <c r="CZ310" s="71"/>
      <c r="DA310" s="71"/>
      <c r="DB310" s="71"/>
      <c r="DC310" s="71"/>
      <c r="DD310" s="71"/>
      <c r="DE310" s="71"/>
      <c r="DF310" s="71"/>
      <c r="DG310" s="71"/>
      <c r="DH310" s="71"/>
      <c r="DI310" s="71"/>
      <c r="DJ310" s="71"/>
      <c r="DK310" s="71"/>
      <c r="DL310" s="71"/>
      <c r="DM310" s="71"/>
      <c r="DN310" s="71"/>
      <c r="DO310" s="71"/>
      <c r="DP310" s="71"/>
      <c r="DQ310" s="71"/>
      <c r="DR310" s="71"/>
      <c r="DS310" s="71"/>
      <c r="DT310" s="71"/>
      <c r="DU310" s="71"/>
      <c r="DV310" s="71"/>
      <c r="DW310" s="71"/>
      <c r="DX310" s="71"/>
      <c r="DY310" s="71"/>
    </row>
    <row r="311" spans="1:129" s="16" customFormat="1" ht="13.5" customHeight="1">
      <c r="A311" s="248" t="s">
        <v>186</v>
      </c>
      <c r="B311" s="248"/>
      <c r="C311" s="248"/>
      <c r="D311" s="248"/>
      <c r="E311" s="248"/>
      <c r="F311" s="248"/>
      <c r="G311" s="248"/>
      <c r="H311" s="248"/>
      <c r="I311" s="248"/>
      <c r="J311" s="248"/>
      <c r="K311" s="248"/>
      <c r="L311" s="124"/>
      <c r="M311" s="70"/>
      <c r="N311" s="70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/>
      <c r="AR311" s="71"/>
      <c r="AS311" s="71"/>
      <c r="AT311" s="71"/>
      <c r="AU311" s="71"/>
      <c r="AV311" s="71"/>
      <c r="AW311" s="71"/>
      <c r="AX311" s="71"/>
      <c r="AY311" s="71"/>
      <c r="AZ311" s="71"/>
      <c r="BA311" s="71"/>
      <c r="BB311" s="71"/>
      <c r="BC311" s="71"/>
      <c r="BD311" s="71"/>
      <c r="BE311" s="71"/>
      <c r="BF311" s="71"/>
      <c r="BG311" s="71"/>
      <c r="BH311" s="71"/>
      <c r="BI311" s="71"/>
      <c r="BJ311" s="71"/>
      <c r="BK311" s="71"/>
      <c r="BL311" s="71"/>
      <c r="BM311" s="71"/>
      <c r="BN311" s="71"/>
      <c r="BO311" s="71"/>
      <c r="BP311" s="71"/>
      <c r="BQ311" s="71"/>
      <c r="BR311" s="71"/>
      <c r="BS311" s="71"/>
      <c r="BT311" s="71"/>
      <c r="BU311" s="71"/>
      <c r="BV311" s="71"/>
      <c r="BW311" s="71"/>
      <c r="BX311" s="71"/>
      <c r="BY311" s="71"/>
      <c r="BZ311" s="71"/>
      <c r="CA311" s="71"/>
      <c r="CB311" s="71"/>
      <c r="CC311" s="71"/>
      <c r="CD311" s="71"/>
      <c r="CE311" s="71"/>
      <c r="CF311" s="71"/>
      <c r="CG311" s="71"/>
      <c r="CH311" s="71"/>
      <c r="CI311" s="71"/>
      <c r="CJ311" s="71"/>
      <c r="CK311" s="71"/>
      <c r="CL311" s="71"/>
      <c r="CM311" s="71"/>
      <c r="CN311" s="71"/>
      <c r="CO311" s="71"/>
      <c r="CP311" s="71"/>
      <c r="CQ311" s="71"/>
      <c r="CR311" s="71"/>
      <c r="CS311" s="71"/>
      <c r="CT311" s="71"/>
      <c r="CU311" s="71"/>
      <c r="CV311" s="71"/>
      <c r="CW311" s="71"/>
      <c r="CX311" s="71"/>
      <c r="CY311" s="71"/>
      <c r="CZ311" s="71"/>
      <c r="DA311" s="71"/>
      <c r="DB311" s="71"/>
      <c r="DC311" s="71"/>
      <c r="DD311" s="71"/>
      <c r="DE311" s="71"/>
      <c r="DF311" s="71"/>
      <c r="DG311" s="71"/>
      <c r="DH311" s="71"/>
      <c r="DI311" s="71"/>
      <c r="DJ311" s="71"/>
      <c r="DK311" s="71"/>
      <c r="DL311" s="71"/>
      <c r="DM311" s="71"/>
      <c r="DN311" s="71"/>
      <c r="DO311" s="71"/>
      <c r="DP311" s="71"/>
      <c r="DQ311" s="71"/>
      <c r="DR311" s="71"/>
      <c r="DS311" s="71"/>
      <c r="DT311" s="71"/>
      <c r="DU311" s="71"/>
      <c r="DV311" s="71"/>
      <c r="DW311" s="71"/>
      <c r="DX311" s="71"/>
      <c r="DY311" s="71"/>
    </row>
    <row r="312" spans="1:129" s="16" customFormat="1" ht="11.25">
      <c r="A312" s="120"/>
      <c r="B312" s="100">
        <v>41</v>
      </c>
      <c r="C312" s="99" t="s">
        <v>99</v>
      </c>
      <c r="D312" s="101"/>
      <c r="E312" s="69">
        <f>E126</f>
        <v>40000</v>
      </c>
      <c r="F312" s="69">
        <f>F126</f>
        <v>100000</v>
      </c>
      <c r="G312" s="69">
        <f>G126</f>
        <v>30000</v>
      </c>
      <c r="H312" s="69">
        <f>H126</f>
        <v>27700</v>
      </c>
      <c r="I312" s="219">
        <f>H312*100/E312</f>
        <v>69.25</v>
      </c>
      <c r="J312" s="219">
        <f>H312*100/F312</f>
        <v>27.7</v>
      </c>
      <c r="K312" s="124"/>
      <c r="L312" s="124"/>
      <c r="M312" s="70"/>
      <c r="N312" s="70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  <c r="AR312" s="71"/>
      <c r="AS312" s="71"/>
      <c r="AT312" s="71"/>
      <c r="AU312" s="71"/>
      <c r="AV312" s="71"/>
      <c r="AW312" s="71"/>
      <c r="AX312" s="71"/>
      <c r="AY312" s="71"/>
      <c r="AZ312" s="71"/>
      <c r="BA312" s="71"/>
      <c r="BB312" s="71"/>
      <c r="BC312" s="71"/>
      <c r="BD312" s="71"/>
      <c r="BE312" s="71"/>
      <c r="BF312" s="71"/>
      <c r="BG312" s="71"/>
      <c r="BH312" s="71"/>
      <c r="BI312" s="71"/>
      <c r="BJ312" s="71"/>
      <c r="BK312" s="71"/>
      <c r="BL312" s="71"/>
      <c r="BM312" s="71"/>
      <c r="BN312" s="71"/>
      <c r="BO312" s="71"/>
      <c r="BP312" s="71"/>
      <c r="BQ312" s="71"/>
      <c r="BR312" s="71"/>
      <c r="BS312" s="71"/>
      <c r="BT312" s="71"/>
      <c r="BU312" s="71"/>
      <c r="BV312" s="71"/>
      <c r="BW312" s="71"/>
      <c r="BX312" s="71"/>
      <c r="BY312" s="71"/>
      <c r="BZ312" s="71"/>
      <c r="CA312" s="71"/>
      <c r="CB312" s="71"/>
      <c r="CC312" s="71"/>
      <c r="CD312" s="71"/>
      <c r="CE312" s="71"/>
      <c r="CF312" s="71"/>
      <c r="CG312" s="71"/>
      <c r="CH312" s="71"/>
      <c r="CI312" s="71"/>
      <c r="CJ312" s="71"/>
      <c r="CK312" s="71"/>
      <c r="CL312" s="71"/>
      <c r="CM312" s="71"/>
      <c r="CN312" s="71"/>
      <c r="CO312" s="71"/>
      <c r="CP312" s="71"/>
      <c r="CQ312" s="71"/>
      <c r="CR312" s="71"/>
      <c r="CS312" s="71"/>
      <c r="CT312" s="71"/>
      <c r="CU312" s="71"/>
      <c r="CV312" s="71"/>
      <c r="CW312" s="71"/>
      <c r="CX312" s="71"/>
      <c r="CY312" s="71"/>
      <c r="CZ312" s="71"/>
      <c r="DA312" s="71"/>
      <c r="DB312" s="71"/>
      <c r="DC312" s="71"/>
      <c r="DD312" s="71"/>
      <c r="DE312" s="71"/>
      <c r="DF312" s="71"/>
      <c r="DG312" s="71"/>
      <c r="DH312" s="71"/>
      <c r="DI312" s="71"/>
      <c r="DJ312" s="71"/>
      <c r="DK312" s="71"/>
      <c r="DL312" s="71"/>
      <c r="DM312" s="71"/>
      <c r="DN312" s="71"/>
      <c r="DO312" s="71"/>
      <c r="DP312" s="71"/>
      <c r="DQ312" s="71"/>
      <c r="DR312" s="71"/>
      <c r="DS312" s="71"/>
      <c r="DT312" s="71"/>
      <c r="DU312" s="71"/>
      <c r="DV312" s="71"/>
      <c r="DW312" s="71"/>
      <c r="DX312" s="71"/>
      <c r="DY312" s="71"/>
    </row>
    <row r="313" spans="1:129" s="16" customFormat="1" ht="13.5" customHeight="1">
      <c r="A313" s="248" t="s">
        <v>198</v>
      </c>
      <c r="B313" s="248"/>
      <c r="C313" s="248"/>
      <c r="D313" s="248"/>
      <c r="E313" s="248"/>
      <c r="F313" s="248"/>
      <c r="G313" s="248"/>
      <c r="H313" s="248"/>
      <c r="I313" s="248"/>
      <c r="J313" s="248"/>
      <c r="K313" s="248"/>
      <c r="L313" s="124"/>
      <c r="M313" s="70"/>
      <c r="N313" s="70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R313" s="71"/>
      <c r="AS313" s="71"/>
      <c r="AT313" s="71"/>
      <c r="AU313" s="71"/>
      <c r="AV313" s="71"/>
      <c r="AW313" s="71"/>
      <c r="AX313" s="71"/>
      <c r="AY313" s="71"/>
      <c r="AZ313" s="71"/>
      <c r="BA313" s="71"/>
      <c r="BB313" s="71"/>
      <c r="BC313" s="71"/>
      <c r="BD313" s="71"/>
      <c r="BE313" s="71"/>
      <c r="BF313" s="71"/>
      <c r="BG313" s="71"/>
      <c r="BH313" s="71"/>
      <c r="BI313" s="71"/>
      <c r="BJ313" s="71"/>
      <c r="BK313" s="71"/>
      <c r="BL313" s="71"/>
      <c r="BM313" s="71"/>
      <c r="BN313" s="71"/>
      <c r="BO313" s="71"/>
      <c r="BP313" s="71"/>
      <c r="BQ313" s="71"/>
      <c r="BR313" s="71"/>
      <c r="BS313" s="71"/>
      <c r="BT313" s="71"/>
      <c r="BU313" s="71"/>
      <c r="BV313" s="71"/>
      <c r="BW313" s="71"/>
      <c r="BX313" s="71"/>
      <c r="BY313" s="71"/>
      <c r="BZ313" s="71"/>
      <c r="CA313" s="71"/>
      <c r="CB313" s="71"/>
      <c r="CC313" s="71"/>
      <c r="CD313" s="71"/>
      <c r="CE313" s="71"/>
      <c r="CF313" s="71"/>
      <c r="CG313" s="71"/>
      <c r="CH313" s="71"/>
      <c r="CI313" s="71"/>
      <c r="CJ313" s="71"/>
      <c r="CK313" s="71"/>
      <c r="CL313" s="71"/>
      <c r="CM313" s="71"/>
      <c r="CN313" s="71"/>
      <c r="CO313" s="71"/>
      <c r="CP313" s="71"/>
      <c r="CQ313" s="71"/>
      <c r="CR313" s="71"/>
      <c r="CS313" s="71"/>
      <c r="CT313" s="71"/>
      <c r="CU313" s="71"/>
      <c r="CV313" s="71"/>
      <c r="CW313" s="71"/>
      <c r="CX313" s="71"/>
      <c r="CY313" s="71"/>
      <c r="CZ313" s="71"/>
      <c r="DA313" s="71"/>
      <c r="DB313" s="71"/>
      <c r="DC313" s="71"/>
      <c r="DD313" s="71"/>
      <c r="DE313" s="71"/>
      <c r="DF313" s="71"/>
      <c r="DG313" s="71"/>
      <c r="DH313" s="71"/>
      <c r="DI313" s="71"/>
      <c r="DJ313" s="71"/>
      <c r="DK313" s="71"/>
      <c r="DL313" s="71"/>
      <c r="DM313" s="71"/>
      <c r="DN313" s="71"/>
      <c r="DO313" s="71"/>
      <c r="DP313" s="71"/>
      <c r="DQ313" s="71"/>
      <c r="DR313" s="71"/>
      <c r="DS313" s="71"/>
      <c r="DT313" s="71"/>
      <c r="DU313" s="71"/>
      <c r="DV313" s="71"/>
      <c r="DW313" s="71"/>
      <c r="DX313" s="71"/>
      <c r="DY313" s="71"/>
    </row>
    <row r="314" spans="1:129" s="16" customFormat="1" ht="13.5" customHeight="1">
      <c r="A314" s="248" t="s">
        <v>199</v>
      </c>
      <c r="B314" s="248"/>
      <c r="C314" s="248"/>
      <c r="D314" s="248"/>
      <c r="E314" s="248"/>
      <c r="F314" s="248"/>
      <c r="G314" s="248"/>
      <c r="H314" s="248"/>
      <c r="I314" s="248"/>
      <c r="J314" s="248"/>
      <c r="K314" s="248"/>
      <c r="L314" s="124"/>
      <c r="M314" s="70"/>
      <c r="N314" s="70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  <c r="AQ314" s="71"/>
      <c r="AR314" s="71"/>
      <c r="AS314" s="71"/>
      <c r="AT314" s="71"/>
      <c r="AU314" s="71"/>
      <c r="AV314" s="71"/>
      <c r="AW314" s="71"/>
      <c r="AX314" s="71"/>
      <c r="AY314" s="71"/>
      <c r="AZ314" s="71"/>
      <c r="BA314" s="71"/>
      <c r="BB314" s="71"/>
      <c r="BC314" s="71"/>
      <c r="BD314" s="71"/>
      <c r="BE314" s="71"/>
      <c r="BF314" s="71"/>
      <c r="BG314" s="71"/>
      <c r="BH314" s="71"/>
      <c r="BI314" s="71"/>
      <c r="BJ314" s="71"/>
      <c r="BK314" s="71"/>
      <c r="BL314" s="71"/>
      <c r="BM314" s="71"/>
      <c r="BN314" s="71"/>
      <c r="BO314" s="71"/>
      <c r="BP314" s="71"/>
      <c r="BQ314" s="71"/>
      <c r="BR314" s="71"/>
      <c r="BS314" s="71"/>
      <c r="BT314" s="71"/>
      <c r="BU314" s="71"/>
      <c r="BV314" s="71"/>
      <c r="BW314" s="71"/>
      <c r="BX314" s="71"/>
      <c r="BY314" s="71"/>
      <c r="BZ314" s="71"/>
      <c r="CA314" s="71"/>
      <c r="CB314" s="71"/>
      <c r="CC314" s="71"/>
      <c r="CD314" s="71"/>
      <c r="CE314" s="71"/>
      <c r="CF314" s="71"/>
      <c r="CG314" s="71"/>
      <c r="CH314" s="71"/>
      <c r="CI314" s="71"/>
      <c r="CJ314" s="71"/>
      <c r="CK314" s="71"/>
      <c r="CL314" s="71"/>
      <c r="CM314" s="71"/>
      <c r="CN314" s="71"/>
      <c r="CO314" s="71"/>
      <c r="CP314" s="71"/>
      <c r="CQ314" s="71"/>
      <c r="CR314" s="71"/>
      <c r="CS314" s="71"/>
      <c r="CT314" s="71"/>
      <c r="CU314" s="71"/>
      <c r="CV314" s="71"/>
      <c r="CW314" s="71"/>
      <c r="CX314" s="71"/>
      <c r="CY314" s="71"/>
      <c r="CZ314" s="71"/>
      <c r="DA314" s="71"/>
      <c r="DB314" s="71"/>
      <c r="DC314" s="71"/>
      <c r="DD314" s="71"/>
      <c r="DE314" s="71"/>
      <c r="DF314" s="71"/>
      <c r="DG314" s="71"/>
      <c r="DH314" s="71"/>
      <c r="DI314" s="71"/>
      <c r="DJ314" s="71"/>
      <c r="DK314" s="71"/>
      <c r="DL314" s="71"/>
      <c r="DM314" s="71"/>
      <c r="DN314" s="71"/>
      <c r="DO314" s="71"/>
      <c r="DP314" s="71"/>
      <c r="DQ314" s="71"/>
      <c r="DR314" s="71"/>
      <c r="DS314" s="71"/>
      <c r="DT314" s="71"/>
      <c r="DU314" s="71"/>
      <c r="DV314" s="71"/>
      <c r="DW314" s="71"/>
      <c r="DX314" s="71"/>
      <c r="DY314" s="71"/>
    </row>
    <row r="315" spans="1:129" s="16" customFormat="1" ht="13.5" customHeight="1">
      <c r="A315" s="248" t="s">
        <v>200</v>
      </c>
      <c r="B315" s="248"/>
      <c r="C315" s="248"/>
      <c r="D315" s="248"/>
      <c r="E315" s="248"/>
      <c r="F315" s="248"/>
      <c r="G315" s="248"/>
      <c r="H315" s="248"/>
      <c r="I315" s="248"/>
      <c r="J315" s="248"/>
      <c r="K315" s="248"/>
      <c r="L315" s="248"/>
      <c r="M315" s="70"/>
      <c r="N315" s="70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  <c r="AQ315" s="71"/>
      <c r="AR315" s="71"/>
      <c r="AS315" s="71"/>
      <c r="AT315" s="71"/>
      <c r="AU315" s="71"/>
      <c r="AV315" s="71"/>
      <c r="AW315" s="71"/>
      <c r="AX315" s="71"/>
      <c r="AY315" s="71"/>
      <c r="AZ315" s="71"/>
      <c r="BA315" s="71"/>
      <c r="BB315" s="71"/>
      <c r="BC315" s="71"/>
      <c r="BD315" s="71"/>
      <c r="BE315" s="71"/>
      <c r="BF315" s="71"/>
      <c r="BG315" s="71"/>
      <c r="BH315" s="71"/>
      <c r="BI315" s="71"/>
      <c r="BJ315" s="71"/>
      <c r="BK315" s="71"/>
      <c r="BL315" s="71"/>
      <c r="BM315" s="71"/>
      <c r="BN315" s="71"/>
      <c r="BO315" s="71"/>
      <c r="BP315" s="71"/>
      <c r="BQ315" s="71"/>
      <c r="BR315" s="71"/>
      <c r="BS315" s="71"/>
      <c r="BT315" s="71"/>
      <c r="BU315" s="71"/>
      <c r="BV315" s="71"/>
      <c r="BW315" s="71"/>
      <c r="BX315" s="71"/>
      <c r="BY315" s="71"/>
      <c r="BZ315" s="71"/>
      <c r="CA315" s="71"/>
      <c r="CB315" s="71"/>
      <c r="CC315" s="71"/>
      <c r="CD315" s="71"/>
      <c r="CE315" s="71"/>
      <c r="CF315" s="71"/>
      <c r="CG315" s="71"/>
      <c r="CH315" s="71"/>
      <c r="CI315" s="71"/>
      <c r="CJ315" s="71"/>
      <c r="CK315" s="71"/>
      <c r="CL315" s="71"/>
      <c r="CM315" s="71"/>
      <c r="CN315" s="71"/>
      <c r="CO315" s="71"/>
      <c r="CP315" s="71"/>
      <c r="CQ315" s="71"/>
      <c r="CR315" s="71"/>
      <c r="CS315" s="71"/>
      <c r="CT315" s="71"/>
      <c r="CU315" s="71"/>
      <c r="CV315" s="71"/>
      <c r="CW315" s="71"/>
      <c r="CX315" s="71"/>
      <c r="CY315" s="71"/>
      <c r="CZ315" s="71"/>
      <c r="DA315" s="71"/>
      <c r="DB315" s="71"/>
      <c r="DC315" s="71"/>
      <c r="DD315" s="71"/>
      <c r="DE315" s="71"/>
      <c r="DF315" s="71"/>
      <c r="DG315" s="71"/>
      <c r="DH315" s="71"/>
      <c r="DI315" s="71"/>
      <c r="DJ315" s="71"/>
      <c r="DK315" s="71"/>
      <c r="DL315" s="71"/>
      <c r="DM315" s="71"/>
      <c r="DN315" s="71"/>
      <c r="DO315" s="71"/>
      <c r="DP315" s="71"/>
      <c r="DQ315" s="71"/>
      <c r="DR315" s="71"/>
      <c r="DS315" s="71"/>
      <c r="DT315" s="71"/>
      <c r="DU315" s="71"/>
      <c r="DV315" s="71"/>
      <c r="DW315" s="71"/>
      <c r="DX315" s="71"/>
      <c r="DY315" s="71"/>
    </row>
    <row r="316" spans="1:129" s="16" customFormat="1" ht="11.25">
      <c r="A316" s="125"/>
      <c r="B316" s="66">
        <v>42</v>
      </c>
      <c r="C316" s="65" t="s">
        <v>102</v>
      </c>
      <c r="D316" s="67"/>
      <c r="E316" s="68">
        <f>E129</f>
        <v>207326</v>
      </c>
      <c r="F316" s="68">
        <f>F129</f>
        <v>29951500</v>
      </c>
      <c r="G316" s="68">
        <f>G129</f>
        <v>6550000</v>
      </c>
      <c r="H316" s="68">
        <f>H129</f>
        <v>4622491</v>
      </c>
      <c r="I316" s="219">
        <f>H316*100/E316</f>
        <v>2229.576126486789</v>
      </c>
      <c r="J316" s="219">
        <f>H316*100/F316</f>
        <v>15.43325376024573</v>
      </c>
      <c r="K316" s="124"/>
      <c r="L316" s="124"/>
      <c r="M316" s="70"/>
      <c r="N316" s="70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  <c r="AQ316" s="71"/>
      <c r="AR316" s="71"/>
      <c r="AS316" s="71"/>
      <c r="AT316" s="71"/>
      <c r="AU316" s="71"/>
      <c r="AV316" s="71"/>
      <c r="AW316" s="71"/>
      <c r="AX316" s="71"/>
      <c r="AY316" s="71"/>
      <c r="AZ316" s="71"/>
      <c r="BA316" s="71"/>
      <c r="BB316" s="71"/>
      <c r="BC316" s="71"/>
      <c r="BD316" s="71"/>
      <c r="BE316" s="71"/>
      <c r="BF316" s="71"/>
      <c r="BG316" s="71"/>
      <c r="BH316" s="71"/>
      <c r="BI316" s="71"/>
      <c r="BJ316" s="71"/>
      <c r="BK316" s="71"/>
      <c r="BL316" s="71"/>
      <c r="BM316" s="71"/>
      <c r="BN316" s="71"/>
      <c r="BO316" s="71"/>
      <c r="BP316" s="71"/>
      <c r="BQ316" s="71"/>
      <c r="BR316" s="71"/>
      <c r="BS316" s="71"/>
      <c r="BT316" s="71"/>
      <c r="BU316" s="71"/>
      <c r="BV316" s="71"/>
      <c r="BW316" s="71"/>
      <c r="BX316" s="71"/>
      <c r="BY316" s="71"/>
      <c r="BZ316" s="71"/>
      <c r="CA316" s="71"/>
      <c r="CB316" s="71"/>
      <c r="CC316" s="71"/>
      <c r="CD316" s="71"/>
      <c r="CE316" s="71"/>
      <c r="CF316" s="71"/>
      <c r="CG316" s="71"/>
      <c r="CH316" s="71"/>
      <c r="CI316" s="71"/>
      <c r="CJ316" s="71"/>
      <c r="CK316" s="71"/>
      <c r="CL316" s="71"/>
      <c r="CM316" s="71"/>
      <c r="CN316" s="71"/>
      <c r="CO316" s="71"/>
      <c r="CP316" s="71"/>
      <c r="CQ316" s="71"/>
      <c r="CR316" s="71"/>
      <c r="CS316" s="71"/>
      <c r="CT316" s="71"/>
      <c r="CU316" s="71"/>
      <c r="CV316" s="71"/>
      <c r="CW316" s="71"/>
      <c r="CX316" s="71"/>
      <c r="CY316" s="71"/>
      <c r="CZ316" s="71"/>
      <c r="DA316" s="71"/>
      <c r="DB316" s="71"/>
      <c r="DC316" s="71"/>
      <c r="DD316" s="71"/>
      <c r="DE316" s="71"/>
      <c r="DF316" s="71"/>
      <c r="DG316" s="71"/>
      <c r="DH316" s="71"/>
      <c r="DI316" s="71"/>
      <c r="DJ316" s="71"/>
      <c r="DK316" s="71"/>
      <c r="DL316" s="71"/>
      <c r="DM316" s="71"/>
      <c r="DN316" s="71"/>
      <c r="DO316" s="71"/>
      <c r="DP316" s="71"/>
      <c r="DQ316" s="71"/>
      <c r="DR316" s="71"/>
      <c r="DS316" s="71"/>
      <c r="DT316" s="71"/>
      <c r="DU316" s="71"/>
      <c r="DV316" s="71"/>
      <c r="DW316" s="71"/>
      <c r="DX316" s="71"/>
      <c r="DY316" s="71"/>
    </row>
    <row r="317" spans="1:129" s="16" customFormat="1" ht="11.25">
      <c r="A317" s="125"/>
      <c r="B317" s="117"/>
      <c r="C317" s="117"/>
      <c r="D317" s="117"/>
      <c r="E317" s="118"/>
      <c r="F317" s="126"/>
      <c r="G317" s="126"/>
      <c r="H317" s="126"/>
      <c r="I317" s="126"/>
      <c r="J317" s="126"/>
      <c r="K317" s="124"/>
      <c r="L317" s="124"/>
      <c r="M317" s="70"/>
      <c r="N317" s="70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R317" s="71"/>
      <c r="AS317" s="71"/>
      <c r="AT317" s="71"/>
      <c r="AU317" s="71"/>
      <c r="AV317" s="71"/>
      <c r="AW317" s="71"/>
      <c r="AX317" s="71"/>
      <c r="AY317" s="71"/>
      <c r="AZ317" s="71"/>
      <c r="BA317" s="71"/>
      <c r="BB317" s="71"/>
      <c r="BC317" s="71"/>
      <c r="BD317" s="71"/>
      <c r="BE317" s="71"/>
      <c r="BF317" s="71"/>
      <c r="BG317" s="71"/>
      <c r="BH317" s="71"/>
      <c r="BI317" s="71"/>
      <c r="BJ317" s="71"/>
      <c r="BK317" s="71"/>
      <c r="BL317" s="71"/>
      <c r="BM317" s="71"/>
      <c r="BN317" s="71"/>
      <c r="BO317" s="71"/>
      <c r="BP317" s="71"/>
      <c r="BQ317" s="71"/>
      <c r="BR317" s="71"/>
      <c r="BS317" s="71"/>
      <c r="BT317" s="71"/>
      <c r="BU317" s="71"/>
      <c r="BV317" s="71"/>
      <c r="BW317" s="71"/>
      <c r="BX317" s="71"/>
      <c r="BY317" s="71"/>
      <c r="BZ317" s="71"/>
      <c r="CA317" s="71"/>
      <c r="CB317" s="71"/>
      <c r="CC317" s="71"/>
      <c r="CD317" s="71"/>
      <c r="CE317" s="71"/>
      <c r="CF317" s="71"/>
      <c r="CG317" s="71"/>
      <c r="CH317" s="71"/>
      <c r="CI317" s="71"/>
      <c r="CJ317" s="71"/>
      <c r="CK317" s="71"/>
      <c r="CL317" s="71"/>
      <c r="CM317" s="71"/>
      <c r="CN317" s="71"/>
      <c r="CO317" s="71"/>
      <c r="CP317" s="71"/>
      <c r="CQ317" s="71"/>
      <c r="CR317" s="71"/>
      <c r="CS317" s="71"/>
      <c r="CT317" s="71"/>
      <c r="CU317" s="71"/>
      <c r="CV317" s="71"/>
      <c r="CW317" s="71"/>
      <c r="CX317" s="71"/>
      <c r="CY317" s="71"/>
      <c r="CZ317" s="71"/>
      <c r="DA317" s="71"/>
      <c r="DB317" s="71"/>
      <c r="DC317" s="71"/>
      <c r="DD317" s="71"/>
      <c r="DE317" s="71"/>
      <c r="DF317" s="71"/>
      <c r="DG317" s="71"/>
      <c r="DH317" s="71"/>
      <c r="DI317" s="71"/>
      <c r="DJ317" s="71"/>
      <c r="DK317" s="71"/>
      <c r="DL317" s="71"/>
      <c r="DM317" s="71"/>
      <c r="DN317" s="71"/>
      <c r="DO317" s="71"/>
      <c r="DP317" s="71"/>
      <c r="DQ317" s="71"/>
      <c r="DR317" s="71"/>
      <c r="DS317" s="71"/>
      <c r="DT317" s="71"/>
      <c r="DU317" s="71"/>
      <c r="DV317" s="71"/>
      <c r="DW317" s="71"/>
      <c r="DX317" s="71"/>
      <c r="DY317" s="71"/>
    </row>
    <row r="318" spans="1:129" s="16" customFormat="1" ht="11.25">
      <c r="A318" s="70"/>
      <c r="B318" s="70"/>
      <c r="C318" s="70"/>
      <c r="D318" s="77"/>
      <c r="E318" s="79"/>
      <c r="F318" s="13"/>
      <c r="G318" s="13"/>
      <c r="H318" s="84"/>
      <c r="I318" s="70"/>
      <c r="J318" s="26"/>
      <c r="K318" s="70"/>
      <c r="L318" s="70"/>
      <c r="M318" s="70"/>
      <c r="N318" s="70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  <c r="AQ318" s="71"/>
      <c r="AR318" s="71"/>
      <c r="AS318" s="71"/>
      <c r="AT318" s="71"/>
      <c r="AU318" s="71"/>
      <c r="AV318" s="71"/>
      <c r="AW318" s="71"/>
      <c r="AX318" s="71"/>
      <c r="AY318" s="71"/>
      <c r="AZ318" s="71"/>
      <c r="BA318" s="71"/>
      <c r="BB318" s="71"/>
      <c r="BC318" s="71"/>
      <c r="BD318" s="71"/>
      <c r="BE318" s="71"/>
      <c r="BF318" s="71"/>
      <c r="BG318" s="71"/>
      <c r="BH318" s="71"/>
      <c r="BI318" s="71"/>
      <c r="BJ318" s="71"/>
      <c r="BK318" s="71"/>
      <c r="BL318" s="71"/>
      <c r="BM318" s="71"/>
      <c r="BN318" s="71"/>
      <c r="BO318" s="71"/>
      <c r="BP318" s="71"/>
      <c r="BQ318" s="71"/>
      <c r="BR318" s="71"/>
      <c r="BS318" s="71"/>
      <c r="BT318" s="71"/>
      <c r="BU318" s="71"/>
      <c r="BV318" s="71"/>
      <c r="BW318" s="71"/>
      <c r="BX318" s="71"/>
      <c r="BY318" s="71"/>
      <c r="BZ318" s="71"/>
      <c r="CA318" s="71"/>
      <c r="CB318" s="71"/>
      <c r="CC318" s="71"/>
      <c r="CD318" s="71"/>
      <c r="CE318" s="71"/>
      <c r="CF318" s="71"/>
      <c r="CG318" s="71"/>
      <c r="CH318" s="71"/>
      <c r="CI318" s="71"/>
      <c r="CJ318" s="71"/>
      <c r="CK318" s="71"/>
      <c r="CL318" s="71"/>
      <c r="CM318" s="71"/>
      <c r="CN318" s="71"/>
      <c r="CO318" s="71"/>
      <c r="CP318" s="71"/>
      <c r="CQ318" s="71"/>
      <c r="CR318" s="71"/>
      <c r="CS318" s="71"/>
      <c r="CT318" s="71"/>
      <c r="CU318" s="71"/>
      <c r="CV318" s="71"/>
      <c r="CW318" s="71"/>
      <c r="CX318" s="71"/>
      <c r="CY318" s="71"/>
      <c r="CZ318" s="71"/>
      <c r="DA318" s="71"/>
      <c r="DB318" s="71"/>
      <c r="DC318" s="71"/>
      <c r="DD318" s="71"/>
      <c r="DE318" s="71"/>
      <c r="DF318" s="71"/>
      <c r="DG318" s="71"/>
      <c r="DH318" s="71"/>
      <c r="DI318" s="71"/>
      <c r="DJ318" s="71"/>
      <c r="DK318" s="71"/>
      <c r="DL318" s="71"/>
      <c r="DM318" s="71"/>
      <c r="DN318" s="71"/>
      <c r="DO318" s="71"/>
      <c r="DP318" s="71"/>
      <c r="DQ318" s="71"/>
      <c r="DR318" s="71"/>
      <c r="DS318" s="71"/>
      <c r="DT318" s="71"/>
      <c r="DU318" s="71"/>
      <c r="DV318" s="71"/>
      <c r="DW318" s="71"/>
      <c r="DX318" s="71"/>
      <c r="DY318" s="71"/>
    </row>
    <row r="319" spans="1:129" s="16" customFormat="1" ht="12.75">
      <c r="A319" s="130" t="s">
        <v>428</v>
      </c>
      <c r="B319" s="130"/>
      <c r="C319" s="82"/>
      <c r="D319" s="82"/>
      <c r="E319" s="82"/>
      <c r="F319" s="131"/>
      <c r="G319" s="131"/>
      <c r="H319" s="131"/>
      <c r="I319" s="132"/>
      <c r="J319" s="132"/>
      <c r="K319" s="132"/>
      <c r="L319" s="132"/>
      <c r="M319" s="132"/>
      <c r="N319" s="70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  <c r="AQ319" s="71"/>
      <c r="AR319" s="71"/>
      <c r="AS319" s="71"/>
      <c r="AT319" s="71"/>
      <c r="AU319" s="71"/>
      <c r="AV319" s="71"/>
      <c r="AW319" s="71"/>
      <c r="AX319" s="71"/>
      <c r="AY319" s="71"/>
      <c r="AZ319" s="71"/>
      <c r="BA319" s="71"/>
      <c r="BB319" s="71"/>
      <c r="BC319" s="71"/>
      <c r="BD319" s="71"/>
      <c r="BE319" s="71"/>
      <c r="BF319" s="71"/>
      <c r="BG319" s="71"/>
      <c r="BH319" s="71"/>
      <c r="BI319" s="71"/>
      <c r="BJ319" s="71"/>
      <c r="BK319" s="71"/>
      <c r="BL319" s="71"/>
      <c r="BM319" s="71"/>
      <c r="BN319" s="71"/>
      <c r="BO319" s="71"/>
      <c r="BP319" s="71"/>
      <c r="BQ319" s="71"/>
      <c r="BR319" s="71"/>
      <c r="BS319" s="71"/>
      <c r="BT319" s="71"/>
      <c r="BU319" s="71"/>
      <c r="BV319" s="71"/>
      <c r="BW319" s="71"/>
      <c r="BX319" s="71"/>
      <c r="BY319" s="71"/>
      <c r="BZ319" s="71"/>
      <c r="CA319" s="71"/>
      <c r="CB319" s="71"/>
      <c r="CC319" s="71"/>
      <c r="CD319" s="71"/>
      <c r="CE319" s="71"/>
      <c r="CF319" s="71"/>
      <c r="CG319" s="71"/>
      <c r="CH319" s="71"/>
      <c r="CI319" s="71"/>
      <c r="CJ319" s="71"/>
      <c r="CK319" s="71"/>
      <c r="CL319" s="71"/>
      <c r="CM319" s="71"/>
      <c r="CN319" s="71"/>
      <c r="CO319" s="71"/>
      <c r="CP319" s="71"/>
      <c r="CQ319" s="71"/>
      <c r="CR319" s="71"/>
      <c r="CS319" s="71"/>
      <c r="CT319" s="71"/>
      <c r="CU319" s="71"/>
      <c r="CV319" s="71"/>
      <c r="CW319" s="71"/>
      <c r="CX319" s="71"/>
      <c r="CY319" s="71"/>
      <c r="CZ319" s="71"/>
      <c r="DA319" s="71"/>
      <c r="DB319" s="71"/>
      <c r="DC319" s="71"/>
      <c r="DD319" s="71"/>
      <c r="DE319" s="71"/>
      <c r="DF319" s="71"/>
      <c r="DG319" s="71"/>
      <c r="DH319" s="71"/>
      <c r="DI319" s="71"/>
      <c r="DJ319" s="71"/>
      <c r="DK319" s="71"/>
      <c r="DL319" s="71"/>
      <c r="DM319" s="71"/>
      <c r="DN319" s="71"/>
      <c r="DO319" s="71"/>
      <c r="DP319" s="71"/>
      <c r="DQ319" s="71"/>
      <c r="DR319" s="71"/>
      <c r="DS319" s="71"/>
      <c r="DT319" s="71"/>
      <c r="DU319" s="71"/>
      <c r="DV319" s="71"/>
      <c r="DW319" s="71"/>
      <c r="DX319" s="71"/>
      <c r="DY319" s="71"/>
    </row>
    <row r="320" spans="1:129" s="16" customFormat="1" ht="12.75">
      <c r="A320" s="130"/>
      <c r="B320" s="130"/>
      <c r="C320" s="82"/>
      <c r="D320" s="82"/>
      <c r="E320" s="82"/>
      <c r="F320" s="131"/>
      <c r="G320" s="131"/>
      <c r="H320" s="131"/>
      <c r="I320" s="132"/>
      <c r="J320" s="132"/>
      <c r="K320" s="132"/>
      <c r="L320" s="132"/>
      <c r="M320" s="132"/>
      <c r="N320" s="70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  <c r="AQ320" s="71"/>
      <c r="AR320" s="71"/>
      <c r="AS320" s="71"/>
      <c r="AT320" s="71"/>
      <c r="AU320" s="71"/>
      <c r="AV320" s="71"/>
      <c r="AW320" s="71"/>
      <c r="AX320" s="71"/>
      <c r="AY320" s="71"/>
      <c r="AZ320" s="71"/>
      <c r="BA320" s="71"/>
      <c r="BB320" s="71"/>
      <c r="BC320" s="71"/>
      <c r="BD320" s="71"/>
      <c r="BE320" s="71"/>
      <c r="BF320" s="71"/>
      <c r="BG320" s="71"/>
      <c r="BH320" s="71"/>
      <c r="BI320" s="71"/>
      <c r="BJ320" s="71"/>
      <c r="BK320" s="71"/>
      <c r="BL320" s="71"/>
      <c r="BM320" s="71"/>
      <c r="BN320" s="71"/>
      <c r="BO320" s="71"/>
      <c r="BP320" s="71"/>
      <c r="BQ320" s="71"/>
      <c r="BR320" s="71"/>
      <c r="BS320" s="71"/>
      <c r="BT320" s="71"/>
      <c r="BU320" s="71"/>
      <c r="BV320" s="71"/>
      <c r="BW320" s="71"/>
      <c r="BX320" s="71"/>
      <c r="BY320" s="71"/>
      <c r="BZ320" s="71"/>
      <c r="CA320" s="71"/>
      <c r="CB320" s="71"/>
      <c r="CC320" s="71"/>
      <c r="CD320" s="71"/>
      <c r="CE320" s="71"/>
      <c r="CF320" s="71"/>
      <c r="CG320" s="71"/>
      <c r="CH320" s="71"/>
      <c r="CI320" s="71"/>
      <c r="CJ320" s="71"/>
      <c r="CK320" s="71"/>
      <c r="CL320" s="71"/>
      <c r="CM320" s="71"/>
      <c r="CN320" s="71"/>
      <c r="CO320" s="71"/>
      <c r="CP320" s="71"/>
      <c r="CQ320" s="71"/>
      <c r="CR320" s="71"/>
      <c r="CS320" s="71"/>
      <c r="CT320" s="71"/>
      <c r="CU320" s="71"/>
      <c r="CV320" s="71"/>
      <c r="CW320" s="71"/>
      <c r="CX320" s="71"/>
      <c r="CY320" s="71"/>
      <c r="CZ320" s="71"/>
      <c r="DA320" s="71"/>
      <c r="DB320" s="71"/>
      <c r="DC320" s="71"/>
      <c r="DD320" s="71"/>
      <c r="DE320" s="71"/>
      <c r="DF320" s="71"/>
      <c r="DG320" s="71"/>
      <c r="DH320" s="71"/>
      <c r="DI320" s="71"/>
      <c r="DJ320" s="71"/>
      <c r="DK320" s="71"/>
      <c r="DL320" s="71"/>
      <c r="DM320" s="71"/>
      <c r="DN320" s="71"/>
      <c r="DO320" s="71"/>
      <c r="DP320" s="71"/>
      <c r="DQ320" s="71"/>
      <c r="DR320" s="71"/>
      <c r="DS320" s="71"/>
      <c r="DT320" s="71"/>
      <c r="DU320" s="71"/>
      <c r="DV320" s="71"/>
      <c r="DW320" s="71"/>
      <c r="DX320" s="71"/>
      <c r="DY320" s="71"/>
    </row>
    <row r="321" spans="1:129" s="16" customFormat="1" ht="12">
      <c r="A321" s="251" t="s">
        <v>201</v>
      </c>
      <c r="B321" s="251"/>
      <c r="C321" s="251"/>
      <c r="D321" s="251"/>
      <c r="E321" s="251"/>
      <c r="F321" s="251"/>
      <c r="G321" s="251"/>
      <c r="H321" s="251"/>
      <c r="I321" s="251"/>
      <c r="J321" s="251"/>
      <c r="K321" s="132"/>
      <c r="L321" s="132"/>
      <c r="M321" s="132"/>
      <c r="N321" s="70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  <c r="AL321" s="71"/>
      <c r="AM321" s="71"/>
      <c r="AN321" s="71"/>
      <c r="AO321" s="71"/>
      <c r="AP321" s="71"/>
      <c r="AQ321" s="71"/>
      <c r="AR321" s="71"/>
      <c r="AS321" s="71"/>
      <c r="AT321" s="71"/>
      <c r="AU321" s="71"/>
      <c r="AV321" s="71"/>
      <c r="AW321" s="71"/>
      <c r="AX321" s="71"/>
      <c r="AY321" s="71"/>
      <c r="AZ321" s="71"/>
      <c r="BA321" s="71"/>
      <c r="BB321" s="71"/>
      <c r="BC321" s="71"/>
      <c r="BD321" s="71"/>
      <c r="BE321" s="71"/>
      <c r="BF321" s="71"/>
      <c r="BG321" s="71"/>
      <c r="BH321" s="71"/>
      <c r="BI321" s="71"/>
      <c r="BJ321" s="71"/>
      <c r="BK321" s="71"/>
      <c r="BL321" s="71"/>
      <c r="BM321" s="71"/>
      <c r="BN321" s="71"/>
      <c r="BO321" s="71"/>
      <c r="BP321" s="71"/>
      <c r="BQ321" s="71"/>
      <c r="BR321" s="71"/>
      <c r="BS321" s="71"/>
      <c r="BT321" s="71"/>
      <c r="BU321" s="71"/>
      <c r="BV321" s="71"/>
      <c r="BW321" s="71"/>
      <c r="BX321" s="71"/>
      <c r="BY321" s="71"/>
      <c r="BZ321" s="71"/>
      <c r="CA321" s="71"/>
      <c r="CB321" s="71"/>
      <c r="CC321" s="71"/>
      <c r="CD321" s="71"/>
      <c r="CE321" s="71"/>
      <c r="CF321" s="71"/>
      <c r="CG321" s="71"/>
      <c r="CH321" s="71"/>
      <c r="CI321" s="71"/>
      <c r="CJ321" s="71"/>
      <c r="CK321" s="71"/>
      <c r="CL321" s="71"/>
      <c r="CM321" s="71"/>
      <c r="CN321" s="71"/>
      <c r="CO321" s="71"/>
      <c r="CP321" s="71"/>
      <c r="CQ321" s="71"/>
      <c r="CR321" s="71"/>
      <c r="CS321" s="71"/>
      <c r="CT321" s="71"/>
      <c r="CU321" s="71"/>
      <c r="CV321" s="71"/>
      <c r="CW321" s="71"/>
      <c r="CX321" s="71"/>
      <c r="CY321" s="71"/>
      <c r="CZ321" s="71"/>
      <c r="DA321" s="71"/>
      <c r="DB321" s="71"/>
      <c r="DC321" s="71"/>
      <c r="DD321" s="71"/>
      <c r="DE321" s="71"/>
      <c r="DF321" s="71"/>
      <c r="DG321" s="71"/>
      <c r="DH321" s="71"/>
      <c r="DI321" s="71"/>
      <c r="DJ321" s="71"/>
      <c r="DK321" s="71"/>
      <c r="DL321" s="71"/>
      <c r="DM321" s="71"/>
      <c r="DN321" s="71"/>
      <c r="DO321" s="71"/>
      <c r="DP321" s="71"/>
      <c r="DQ321" s="71"/>
      <c r="DR321" s="71"/>
      <c r="DS321" s="71"/>
      <c r="DT321" s="71"/>
      <c r="DU321" s="71"/>
      <c r="DV321" s="71"/>
      <c r="DW321" s="71"/>
      <c r="DX321" s="71"/>
      <c r="DY321" s="71"/>
    </row>
    <row r="322" spans="1:129" s="16" customFormat="1" ht="12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2"/>
      <c r="L322" s="132"/>
      <c r="M322" s="132"/>
      <c r="N322" s="70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  <c r="AP322" s="71"/>
      <c r="AQ322" s="71"/>
      <c r="AR322" s="71"/>
      <c r="AS322" s="71"/>
      <c r="AT322" s="71"/>
      <c r="AU322" s="71"/>
      <c r="AV322" s="71"/>
      <c r="AW322" s="71"/>
      <c r="AX322" s="71"/>
      <c r="AY322" s="71"/>
      <c r="AZ322" s="71"/>
      <c r="BA322" s="71"/>
      <c r="BB322" s="71"/>
      <c r="BC322" s="71"/>
      <c r="BD322" s="71"/>
      <c r="BE322" s="71"/>
      <c r="BF322" s="71"/>
      <c r="BG322" s="71"/>
      <c r="BH322" s="71"/>
      <c r="BI322" s="71"/>
      <c r="BJ322" s="71"/>
      <c r="BK322" s="71"/>
      <c r="BL322" s="71"/>
      <c r="BM322" s="71"/>
      <c r="BN322" s="71"/>
      <c r="BO322" s="71"/>
      <c r="BP322" s="71"/>
      <c r="BQ322" s="71"/>
      <c r="BR322" s="71"/>
      <c r="BS322" s="71"/>
      <c r="BT322" s="71"/>
      <c r="BU322" s="71"/>
      <c r="BV322" s="71"/>
      <c r="BW322" s="71"/>
      <c r="BX322" s="71"/>
      <c r="BY322" s="71"/>
      <c r="BZ322" s="71"/>
      <c r="CA322" s="71"/>
      <c r="CB322" s="71"/>
      <c r="CC322" s="71"/>
      <c r="CD322" s="71"/>
      <c r="CE322" s="71"/>
      <c r="CF322" s="71"/>
      <c r="CG322" s="71"/>
      <c r="CH322" s="71"/>
      <c r="CI322" s="71"/>
      <c r="CJ322" s="71"/>
      <c r="CK322" s="71"/>
      <c r="CL322" s="71"/>
      <c r="CM322" s="71"/>
      <c r="CN322" s="71"/>
      <c r="CO322" s="71"/>
      <c r="CP322" s="71"/>
      <c r="CQ322" s="71"/>
      <c r="CR322" s="71"/>
      <c r="CS322" s="71"/>
      <c r="CT322" s="71"/>
      <c r="CU322" s="71"/>
      <c r="CV322" s="71"/>
      <c r="CW322" s="71"/>
      <c r="CX322" s="71"/>
      <c r="CY322" s="71"/>
      <c r="CZ322" s="71"/>
      <c r="DA322" s="71"/>
      <c r="DB322" s="71"/>
      <c r="DC322" s="71"/>
      <c r="DD322" s="71"/>
      <c r="DE322" s="71"/>
      <c r="DF322" s="71"/>
      <c r="DG322" s="71"/>
      <c r="DH322" s="71"/>
      <c r="DI322" s="71"/>
      <c r="DJ322" s="71"/>
      <c r="DK322" s="71"/>
      <c r="DL322" s="71"/>
      <c r="DM322" s="71"/>
      <c r="DN322" s="71"/>
      <c r="DO322" s="71"/>
      <c r="DP322" s="71"/>
      <c r="DQ322" s="71"/>
      <c r="DR322" s="71"/>
      <c r="DS322" s="71"/>
      <c r="DT322" s="71"/>
      <c r="DU322" s="71"/>
      <c r="DV322" s="71"/>
      <c r="DW322" s="71"/>
      <c r="DX322" s="71"/>
      <c r="DY322" s="71"/>
    </row>
    <row r="323" spans="1:129" s="16" customFormat="1" ht="12.75">
      <c r="A323" s="252" t="s">
        <v>202</v>
      </c>
      <c r="B323" s="252"/>
      <c r="C323" s="252"/>
      <c r="D323" s="252"/>
      <c r="E323" s="252"/>
      <c r="F323" s="252"/>
      <c r="G323" s="252"/>
      <c r="H323" s="252"/>
      <c r="I323" s="252"/>
      <c r="J323" s="252"/>
      <c r="K323" s="132"/>
      <c r="L323" s="132"/>
      <c r="M323" s="132"/>
      <c r="N323" s="70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  <c r="AP323" s="71"/>
      <c r="AQ323" s="71"/>
      <c r="AR323" s="71"/>
      <c r="AS323" s="71"/>
      <c r="AT323" s="71"/>
      <c r="AU323" s="71"/>
      <c r="AV323" s="71"/>
      <c r="AW323" s="71"/>
      <c r="AX323" s="71"/>
      <c r="AY323" s="71"/>
      <c r="AZ323" s="71"/>
      <c r="BA323" s="71"/>
      <c r="BB323" s="71"/>
      <c r="BC323" s="71"/>
      <c r="BD323" s="71"/>
      <c r="BE323" s="71"/>
      <c r="BF323" s="71"/>
      <c r="BG323" s="71"/>
      <c r="BH323" s="71"/>
      <c r="BI323" s="71"/>
      <c r="BJ323" s="71"/>
      <c r="BK323" s="71"/>
      <c r="BL323" s="71"/>
      <c r="BM323" s="71"/>
      <c r="BN323" s="71"/>
      <c r="BO323" s="71"/>
      <c r="BP323" s="71"/>
      <c r="BQ323" s="71"/>
      <c r="BR323" s="71"/>
      <c r="BS323" s="71"/>
      <c r="BT323" s="71"/>
      <c r="BU323" s="71"/>
      <c r="BV323" s="71"/>
      <c r="BW323" s="71"/>
      <c r="BX323" s="71"/>
      <c r="BY323" s="71"/>
      <c r="BZ323" s="71"/>
      <c r="CA323" s="71"/>
      <c r="CB323" s="71"/>
      <c r="CC323" s="71"/>
      <c r="CD323" s="71"/>
      <c r="CE323" s="71"/>
      <c r="CF323" s="71"/>
      <c r="CG323" s="71"/>
      <c r="CH323" s="71"/>
      <c r="CI323" s="71"/>
      <c r="CJ323" s="71"/>
      <c r="CK323" s="71"/>
      <c r="CL323" s="71"/>
      <c r="CM323" s="71"/>
      <c r="CN323" s="71"/>
      <c r="CO323" s="71"/>
      <c r="CP323" s="71"/>
      <c r="CQ323" s="71"/>
      <c r="CR323" s="71"/>
      <c r="CS323" s="71"/>
      <c r="CT323" s="71"/>
      <c r="CU323" s="71"/>
      <c r="CV323" s="71"/>
      <c r="CW323" s="71"/>
      <c r="CX323" s="71"/>
      <c r="CY323" s="71"/>
      <c r="CZ323" s="71"/>
      <c r="DA323" s="71"/>
      <c r="DB323" s="71"/>
      <c r="DC323" s="71"/>
      <c r="DD323" s="71"/>
      <c r="DE323" s="71"/>
      <c r="DF323" s="71"/>
      <c r="DG323" s="71"/>
      <c r="DH323" s="71"/>
      <c r="DI323" s="71"/>
      <c r="DJ323" s="71"/>
      <c r="DK323" s="71"/>
      <c r="DL323" s="71"/>
      <c r="DM323" s="71"/>
      <c r="DN323" s="71"/>
      <c r="DO323" s="71"/>
      <c r="DP323" s="71"/>
      <c r="DQ323" s="71"/>
      <c r="DR323" s="71"/>
      <c r="DS323" s="71"/>
      <c r="DT323" s="71"/>
      <c r="DU323" s="71"/>
      <c r="DV323" s="71"/>
      <c r="DW323" s="71"/>
      <c r="DX323" s="71"/>
      <c r="DY323" s="71"/>
    </row>
    <row r="324" spans="1:129" s="16" customFormat="1" ht="12.75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2"/>
      <c r="L324" s="132"/>
      <c r="M324" s="132"/>
      <c r="N324" s="70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  <c r="AQ324" s="71"/>
      <c r="AR324" s="71"/>
      <c r="AS324" s="71"/>
      <c r="AT324" s="71"/>
      <c r="AU324" s="71"/>
      <c r="AV324" s="71"/>
      <c r="AW324" s="71"/>
      <c r="AX324" s="71"/>
      <c r="AY324" s="71"/>
      <c r="AZ324" s="71"/>
      <c r="BA324" s="71"/>
      <c r="BB324" s="71"/>
      <c r="BC324" s="71"/>
      <c r="BD324" s="71"/>
      <c r="BE324" s="71"/>
      <c r="BF324" s="71"/>
      <c r="BG324" s="71"/>
      <c r="BH324" s="71"/>
      <c r="BI324" s="71"/>
      <c r="BJ324" s="71"/>
      <c r="BK324" s="71"/>
      <c r="BL324" s="71"/>
      <c r="BM324" s="71"/>
      <c r="BN324" s="71"/>
      <c r="BO324" s="71"/>
      <c r="BP324" s="71"/>
      <c r="BQ324" s="71"/>
      <c r="BR324" s="71"/>
      <c r="BS324" s="71"/>
      <c r="BT324" s="71"/>
      <c r="BU324" s="71"/>
      <c r="BV324" s="71"/>
      <c r="BW324" s="71"/>
      <c r="BX324" s="71"/>
      <c r="BY324" s="71"/>
      <c r="BZ324" s="71"/>
      <c r="CA324" s="71"/>
      <c r="CB324" s="71"/>
      <c r="CC324" s="71"/>
      <c r="CD324" s="71"/>
      <c r="CE324" s="71"/>
      <c r="CF324" s="71"/>
      <c r="CG324" s="71"/>
      <c r="CH324" s="71"/>
      <c r="CI324" s="71"/>
      <c r="CJ324" s="71"/>
      <c r="CK324" s="71"/>
      <c r="CL324" s="71"/>
      <c r="CM324" s="71"/>
      <c r="CN324" s="71"/>
      <c r="CO324" s="71"/>
      <c r="CP324" s="71"/>
      <c r="CQ324" s="71"/>
      <c r="CR324" s="71"/>
      <c r="CS324" s="71"/>
      <c r="CT324" s="71"/>
      <c r="CU324" s="71"/>
      <c r="CV324" s="71"/>
      <c r="CW324" s="71"/>
      <c r="CX324" s="71"/>
      <c r="CY324" s="71"/>
      <c r="CZ324" s="71"/>
      <c r="DA324" s="71"/>
      <c r="DB324" s="71"/>
      <c r="DC324" s="71"/>
      <c r="DD324" s="71"/>
      <c r="DE324" s="71"/>
      <c r="DF324" s="71"/>
      <c r="DG324" s="71"/>
      <c r="DH324" s="71"/>
      <c r="DI324" s="71"/>
      <c r="DJ324" s="71"/>
      <c r="DK324" s="71"/>
      <c r="DL324" s="71"/>
      <c r="DM324" s="71"/>
      <c r="DN324" s="71"/>
      <c r="DO324" s="71"/>
      <c r="DP324" s="71"/>
      <c r="DQ324" s="71"/>
      <c r="DR324" s="71"/>
      <c r="DS324" s="71"/>
      <c r="DT324" s="71"/>
      <c r="DU324" s="71"/>
      <c r="DV324" s="71"/>
      <c r="DW324" s="71"/>
      <c r="DX324" s="71"/>
      <c r="DY324" s="71"/>
    </row>
    <row r="325" spans="1:129" s="16" customFormat="1" ht="11.25">
      <c r="A325" s="27" t="s">
        <v>20</v>
      </c>
      <c r="B325" s="27"/>
      <c r="C325" s="27"/>
      <c r="D325" s="27"/>
      <c r="E325" s="18"/>
      <c r="F325" s="18"/>
      <c r="G325" s="18"/>
      <c r="H325" s="18"/>
      <c r="I325" s="27"/>
      <c r="J325" s="27"/>
      <c r="K325" s="70"/>
      <c r="L325" s="70"/>
      <c r="M325" s="70"/>
      <c r="N325" s="70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  <c r="AL325" s="71"/>
      <c r="AM325" s="71"/>
      <c r="AN325" s="71"/>
      <c r="AO325" s="71"/>
      <c r="AP325" s="71"/>
      <c r="AQ325" s="71"/>
      <c r="AR325" s="71"/>
      <c r="AS325" s="71"/>
      <c r="AT325" s="71"/>
      <c r="AU325" s="71"/>
      <c r="AV325" s="71"/>
      <c r="AW325" s="71"/>
      <c r="AX325" s="71"/>
      <c r="AY325" s="71"/>
      <c r="AZ325" s="71"/>
      <c r="BA325" s="71"/>
      <c r="BB325" s="71"/>
      <c r="BC325" s="71"/>
      <c r="BD325" s="71"/>
      <c r="BE325" s="71"/>
      <c r="BF325" s="71"/>
      <c r="BG325" s="71"/>
      <c r="BH325" s="71"/>
      <c r="BI325" s="71"/>
      <c r="BJ325" s="71"/>
      <c r="BK325" s="71"/>
      <c r="BL325" s="71"/>
      <c r="BM325" s="71"/>
      <c r="BN325" s="71"/>
      <c r="BO325" s="71"/>
      <c r="BP325" s="71"/>
      <c r="BQ325" s="71"/>
      <c r="BR325" s="71"/>
      <c r="BS325" s="71"/>
      <c r="BT325" s="71"/>
      <c r="BU325" s="71"/>
      <c r="BV325" s="71"/>
      <c r="BW325" s="71"/>
      <c r="BX325" s="71"/>
      <c r="BY325" s="71"/>
      <c r="BZ325" s="71"/>
      <c r="CA325" s="71"/>
      <c r="CB325" s="71"/>
      <c r="CC325" s="71"/>
      <c r="CD325" s="71"/>
      <c r="CE325" s="71"/>
      <c r="CF325" s="71"/>
      <c r="CG325" s="71"/>
      <c r="CH325" s="71"/>
      <c r="CI325" s="71"/>
      <c r="CJ325" s="71"/>
      <c r="CK325" s="71"/>
      <c r="CL325" s="71"/>
      <c r="CM325" s="71"/>
      <c r="CN325" s="71"/>
      <c r="CO325" s="71"/>
      <c r="CP325" s="71"/>
      <c r="CQ325" s="71"/>
      <c r="CR325" s="71"/>
      <c r="CS325" s="71"/>
      <c r="CT325" s="71"/>
      <c r="CU325" s="71"/>
      <c r="CV325" s="71"/>
      <c r="CW325" s="71"/>
      <c r="CX325" s="71"/>
      <c r="CY325" s="71"/>
      <c r="CZ325" s="71"/>
      <c r="DA325" s="71"/>
      <c r="DB325" s="71"/>
      <c r="DC325" s="71"/>
      <c r="DD325" s="71"/>
      <c r="DE325" s="71"/>
      <c r="DF325" s="71"/>
      <c r="DG325" s="71"/>
      <c r="DH325" s="71"/>
      <c r="DI325" s="71"/>
      <c r="DJ325" s="71"/>
      <c r="DK325" s="71"/>
      <c r="DL325" s="71"/>
      <c r="DM325" s="71"/>
      <c r="DN325" s="71"/>
      <c r="DO325" s="71"/>
      <c r="DP325" s="71"/>
      <c r="DQ325" s="71"/>
      <c r="DR325" s="71"/>
      <c r="DS325" s="71"/>
      <c r="DT325" s="71"/>
      <c r="DU325" s="71"/>
      <c r="DV325" s="71"/>
      <c r="DW325" s="71"/>
      <c r="DX325" s="71"/>
      <c r="DY325" s="71"/>
    </row>
    <row r="326" spans="1:129" s="16" customFormat="1" ht="11.25">
      <c r="A326" s="27" t="s">
        <v>21</v>
      </c>
      <c r="B326" s="52"/>
      <c r="C326" s="52"/>
      <c r="D326" s="52"/>
      <c r="E326" s="18" t="s">
        <v>22</v>
      </c>
      <c r="F326" s="18" t="s">
        <v>23</v>
      </c>
      <c r="G326" s="18" t="s">
        <v>413</v>
      </c>
      <c r="H326" s="18" t="s">
        <v>24</v>
      </c>
      <c r="I326" s="18" t="s">
        <v>25</v>
      </c>
      <c r="J326" s="18" t="s">
        <v>25</v>
      </c>
      <c r="K326" s="70"/>
      <c r="L326" s="70"/>
      <c r="M326" s="70"/>
      <c r="N326" s="70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  <c r="AL326" s="71"/>
      <c r="AM326" s="71"/>
      <c r="AN326" s="71"/>
      <c r="AO326" s="71"/>
      <c r="AP326" s="71"/>
      <c r="AQ326" s="71"/>
      <c r="AR326" s="71"/>
      <c r="AS326" s="71"/>
      <c r="AT326" s="71"/>
      <c r="AU326" s="71"/>
      <c r="AV326" s="71"/>
      <c r="AW326" s="71"/>
      <c r="AX326" s="71"/>
      <c r="AY326" s="71"/>
      <c r="AZ326" s="71"/>
      <c r="BA326" s="71"/>
      <c r="BB326" s="71"/>
      <c r="BC326" s="71"/>
      <c r="BD326" s="71"/>
      <c r="BE326" s="71"/>
      <c r="BF326" s="71"/>
      <c r="BG326" s="71"/>
      <c r="BH326" s="71"/>
      <c r="BI326" s="71"/>
      <c r="BJ326" s="71"/>
      <c r="BK326" s="71"/>
      <c r="BL326" s="71"/>
      <c r="BM326" s="71"/>
      <c r="BN326" s="71"/>
      <c r="BO326" s="71"/>
      <c r="BP326" s="71"/>
      <c r="BQ326" s="71"/>
      <c r="BR326" s="71"/>
      <c r="BS326" s="71"/>
      <c r="BT326" s="71"/>
      <c r="BU326" s="71"/>
      <c r="BV326" s="71"/>
      <c r="BW326" s="71"/>
      <c r="BX326" s="71"/>
      <c r="BY326" s="71"/>
      <c r="BZ326" s="71"/>
      <c r="CA326" s="71"/>
      <c r="CB326" s="71"/>
      <c r="CC326" s="71"/>
      <c r="CD326" s="71"/>
      <c r="CE326" s="71"/>
      <c r="CF326" s="71"/>
      <c r="CG326" s="71"/>
      <c r="CH326" s="71"/>
      <c r="CI326" s="71"/>
      <c r="CJ326" s="71"/>
      <c r="CK326" s="71"/>
      <c r="CL326" s="71"/>
      <c r="CM326" s="71"/>
      <c r="CN326" s="71"/>
      <c r="CO326" s="71"/>
      <c r="CP326" s="71"/>
      <c r="CQ326" s="71"/>
      <c r="CR326" s="71"/>
      <c r="CS326" s="71"/>
      <c r="CT326" s="71"/>
      <c r="CU326" s="71"/>
      <c r="CV326" s="71"/>
      <c r="CW326" s="71"/>
      <c r="CX326" s="71"/>
      <c r="CY326" s="71"/>
      <c r="CZ326" s="71"/>
      <c r="DA326" s="71"/>
      <c r="DB326" s="71"/>
      <c r="DC326" s="71"/>
      <c r="DD326" s="71"/>
      <c r="DE326" s="71"/>
      <c r="DF326" s="71"/>
      <c r="DG326" s="71"/>
      <c r="DH326" s="71"/>
      <c r="DI326" s="71"/>
      <c r="DJ326" s="71"/>
      <c r="DK326" s="71"/>
      <c r="DL326" s="71"/>
      <c r="DM326" s="71"/>
      <c r="DN326" s="71"/>
      <c r="DO326" s="71"/>
      <c r="DP326" s="71"/>
      <c r="DQ326" s="71"/>
      <c r="DR326" s="71"/>
      <c r="DS326" s="71"/>
      <c r="DT326" s="71"/>
      <c r="DU326" s="71"/>
      <c r="DV326" s="71"/>
      <c r="DW326" s="71"/>
      <c r="DX326" s="71"/>
      <c r="DY326" s="71"/>
    </row>
    <row r="327" spans="1:129" s="16" customFormat="1" ht="11.25">
      <c r="A327" s="27" t="s">
        <v>26</v>
      </c>
      <c r="B327" s="18"/>
      <c r="C327" s="18" t="s">
        <v>27</v>
      </c>
      <c r="D327" s="52"/>
      <c r="E327" s="18" t="s">
        <v>28</v>
      </c>
      <c r="F327" s="18">
        <v>2019</v>
      </c>
      <c r="G327" s="18">
        <v>2019</v>
      </c>
      <c r="H327" s="18"/>
      <c r="I327" s="18" t="s">
        <v>29</v>
      </c>
      <c r="J327" s="18" t="s">
        <v>30</v>
      </c>
      <c r="K327" s="70"/>
      <c r="L327" s="70"/>
      <c r="M327" s="70"/>
      <c r="N327" s="70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  <c r="AL327" s="71"/>
      <c r="AM327" s="71"/>
      <c r="AN327" s="71"/>
      <c r="AO327" s="71"/>
      <c r="AP327" s="71"/>
      <c r="AQ327" s="71"/>
      <c r="AR327" s="71"/>
      <c r="AS327" s="71"/>
      <c r="AT327" s="71"/>
      <c r="AU327" s="71"/>
      <c r="AV327" s="71"/>
      <c r="AW327" s="71"/>
      <c r="AX327" s="71"/>
      <c r="AY327" s="71"/>
      <c r="AZ327" s="71"/>
      <c r="BA327" s="71"/>
      <c r="BB327" s="71"/>
      <c r="BC327" s="71"/>
      <c r="BD327" s="71"/>
      <c r="BE327" s="71"/>
      <c r="BF327" s="71"/>
      <c r="BG327" s="71"/>
      <c r="BH327" s="71"/>
      <c r="BI327" s="71"/>
      <c r="BJ327" s="71"/>
      <c r="BK327" s="71"/>
      <c r="BL327" s="71"/>
      <c r="BM327" s="71"/>
      <c r="BN327" s="71"/>
      <c r="BO327" s="71"/>
      <c r="BP327" s="71"/>
      <c r="BQ327" s="71"/>
      <c r="BR327" s="71"/>
      <c r="BS327" s="71"/>
      <c r="BT327" s="71"/>
      <c r="BU327" s="71"/>
      <c r="BV327" s="71"/>
      <c r="BW327" s="71"/>
      <c r="BX327" s="71"/>
      <c r="BY327" s="71"/>
      <c r="BZ327" s="71"/>
      <c r="CA327" s="71"/>
      <c r="CB327" s="71"/>
      <c r="CC327" s="71"/>
      <c r="CD327" s="71"/>
      <c r="CE327" s="71"/>
      <c r="CF327" s="71"/>
      <c r="CG327" s="71"/>
      <c r="CH327" s="71"/>
      <c r="CI327" s="71"/>
      <c r="CJ327" s="71"/>
      <c r="CK327" s="71"/>
      <c r="CL327" s="71"/>
      <c r="CM327" s="71"/>
      <c r="CN327" s="71"/>
      <c r="CO327" s="71"/>
      <c r="CP327" s="71"/>
      <c r="CQ327" s="71"/>
      <c r="CR327" s="71"/>
      <c r="CS327" s="71"/>
      <c r="CT327" s="71"/>
      <c r="CU327" s="71"/>
      <c r="CV327" s="71"/>
      <c r="CW327" s="71"/>
      <c r="CX327" s="71"/>
      <c r="CY327" s="71"/>
      <c r="CZ327" s="71"/>
      <c r="DA327" s="71"/>
      <c r="DB327" s="71"/>
      <c r="DC327" s="71"/>
      <c r="DD327" s="71"/>
      <c r="DE327" s="71"/>
      <c r="DF327" s="71"/>
      <c r="DG327" s="71"/>
      <c r="DH327" s="71"/>
      <c r="DI327" s="71"/>
      <c r="DJ327" s="71"/>
      <c r="DK327" s="71"/>
      <c r="DL327" s="71"/>
      <c r="DM327" s="71"/>
      <c r="DN327" s="71"/>
      <c r="DO327" s="71"/>
      <c r="DP327" s="71"/>
      <c r="DQ327" s="71"/>
      <c r="DR327" s="71"/>
      <c r="DS327" s="71"/>
      <c r="DT327" s="71"/>
      <c r="DU327" s="71"/>
      <c r="DV327" s="71"/>
      <c r="DW327" s="71"/>
      <c r="DX327" s="71"/>
      <c r="DY327" s="71"/>
    </row>
    <row r="328" spans="1:129" s="16" customFormat="1" ht="11.25">
      <c r="A328" s="27" t="s">
        <v>31</v>
      </c>
      <c r="B328" s="27"/>
      <c r="C328" s="27"/>
      <c r="D328" s="27"/>
      <c r="E328" s="18">
        <v>2018</v>
      </c>
      <c r="F328" s="18" t="s">
        <v>32</v>
      </c>
      <c r="G328" s="18"/>
      <c r="H328" s="195">
        <v>2019</v>
      </c>
      <c r="I328" s="18"/>
      <c r="J328" s="18"/>
      <c r="K328" s="70"/>
      <c r="L328" s="70"/>
      <c r="M328" s="70"/>
      <c r="N328" s="70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1"/>
      <c r="AP328" s="71"/>
      <c r="AQ328" s="71"/>
      <c r="AR328" s="71"/>
      <c r="AS328" s="71"/>
      <c r="AT328" s="71"/>
      <c r="AU328" s="71"/>
      <c r="AV328" s="71"/>
      <c r="AW328" s="71"/>
      <c r="AX328" s="71"/>
      <c r="AY328" s="71"/>
      <c r="AZ328" s="71"/>
      <c r="BA328" s="71"/>
      <c r="BB328" s="71"/>
      <c r="BC328" s="71"/>
      <c r="BD328" s="71"/>
      <c r="BE328" s="71"/>
      <c r="BF328" s="71"/>
      <c r="BG328" s="71"/>
      <c r="BH328" s="71"/>
      <c r="BI328" s="71"/>
      <c r="BJ328" s="71"/>
      <c r="BK328" s="71"/>
      <c r="BL328" s="71"/>
      <c r="BM328" s="71"/>
      <c r="BN328" s="71"/>
      <c r="BO328" s="71"/>
      <c r="BP328" s="71"/>
      <c r="BQ328" s="71"/>
      <c r="BR328" s="71"/>
      <c r="BS328" s="71"/>
      <c r="BT328" s="71"/>
      <c r="BU328" s="71"/>
      <c r="BV328" s="71"/>
      <c r="BW328" s="71"/>
      <c r="BX328" s="71"/>
      <c r="BY328" s="71"/>
      <c r="BZ328" s="71"/>
      <c r="CA328" s="71"/>
      <c r="CB328" s="71"/>
      <c r="CC328" s="71"/>
      <c r="CD328" s="71"/>
      <c r="CE328" s="71"/>
      <c r="CF328" s="71"/>
      <c r="CG328" s="71"/>
      <c r="CH328" s="71"/>
      <c r="CI328" s="71"/>
      <c r="CJ328" s="71"/>
      <c r="CK328" s="71"/>
      <c r="CL328" s="71"/>
      <c r="CM328" s="71"/>
      <c r="CN328" s="71"/>
      <c r="CO328" s="71"/>
      <c r="CP328" s="71"/>
      <c r="CQ328" s="71"/>
      <c r="CR328" s="71"/>
      <c r="CS328" s="71"/>
      <c r="CT328" s="71"/>
      <c r="CU328" s="71"/>
      <c r="CV328" s="71"/>
      <c r="CW328" s="71"/>
      <c r="CX328" s="71"/>
      <c r="CY328" s="71"/>
      <c r="CZ328" s="71"/>
      <c r="DA328" s="71"/>
      <c r="DB328" s="71"/>
      <c r="DC328" s="71"/>
      <c r="DD328" s="71"/>
      <c r="DE328" s="71"/>
      <c r="DF328" s="71"/>
      <c r="DG328" s="71"/>
      <c r="DH328" s="71"/>
      <c r="DI328" s="71"/>
      <c r="DJ328" s="71"/>
      <c r="DK328" s="71"/>
      <c r="DL328" s="71"/>
      <c r="DM328" s="71"/>
      <c r="DN328" s="71"/>
      <c r="DO328" s="71"/>
      <c r="DP328" s="71"/>
      <c r="DQ328" s="71"/>
      <c r="DR328" s="71"/>
      <c r="DS328" s="71"/>
      <c r="DT328" s="71"/>
      <c r="DU328" s="71"/>
      <c r="DV328" s="71"/>
      <c r="DW328" s="71"/>
      <c r="DX328" s="71"/>
      <c r="DY328" s="71"/>
    </row>
    <row r="329" spans="1:129" s="16" customFormat="1" ht="11.25">
      <c r="A329" s="53"/>
      <c r="B329" s="53"/>
      <c r="C329" s="54">
        <v>1</v>
      </c>
      <c r="D329" s="53"/>
      <c r="E329" s="54">
        <v>2</v>
      </c>
      <c r="F329" s="54">
        <v>3</v>
      </c>
      <c r="G329" s="54"/>
      <c r="H329" s="55">
        <v>4</v>
      </c>
      <c r="I329" s="56">
        <v>5</v>
      </c>
      <c r="J329" s="22">
        <v>6</v>
      </c>
      <c r="K329" s="70"/>
      <c r="L329" s="70"/>
      <c r="M329" s="70"/>
      <c r="N329" s="70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  <c r="AQ329" s="71"/>
      <c r="AR329" s="71"/>
      <c r="AS329" s="71"/>
      <c r="AT329" s="71"/>
      <c r="AU329" s="71"/>
      <c r="AV329" s="71"/>
      <c r="AW329" s="71"/>
      <c r="AX329" s="71"/>
      <c r="AY329" s="71"/>
      <c r="AZ329" s="71"/>
      <c r="BA329" s="71"/>
      <c r="BB329" s="71"/>
      <c r="BC329" s="71"/>
      <c r="BD329" s="71"/>
      <c r="BE329" s="71"/>
      <c r="BF329" s="71"/>
      <c r="BG329" s="71"/>
      <c r="BH329" s="71"/>
      <c r="BI329" s="71"/>
      <c r="BJ329" s="71"/>
      <c r="BK329" s="71"/>
      <c r="BL329" s="71"/>
      <c r="BM329" s="71"/>
      <c r="BN329" s="71"/>
      <c r="BO329" s="71"/>
      <c r="BP329" s="71"/>
      <c r="BQ329" s="71"/>
      <c r="BR329" s="71"/>
      <c r="BS329" s="71"/>
      <c r="BT329" s="71"/>
      <c r="BU329" s="71"/>
      <c r="BV329" s="71"/>
      <c r="BW329" s="71"/>
      <c r="BX329" s="71"/>
      <c r="BY329" s="71"/>
      <c r="BZ329" s="71"/>
      <c r="CA329" s="71"/>
      <c r="CB329" s="71"/>
      <c r="CC329" s="71"/>
      <c r="CD329" s="71"/>
      <c r="CE329" s="71"/>
      <c r="CF329" s="71"/>
      <c r="CG329" s="71"/>
      <c r="CH329" s="71"/>
      <c r="CI329" s="71"/>
      <c r="CJ329" s="71"/>
      <c r="CK329" s="71"/>
      <c r="CL329" s="71"/>
      <c r="CM329" s="71"/>
      <c r="CN329" s="71"/>
      <c r="CO329" s="71"/>
      <c r="CP329" s="71"/>
      <c r="CQ329" s="71"/>
      <c r="CR329" s="71"/>
      <c r="CS329" s="71"/>
      <c r="CT329" s="71"/>
      <c r="CU329" s="71"/>
      <c r="CV329" s="71"/>
      <c r="CW329" s="71"/>
      <c r="CX329" s="71"/>
      <c r="CY329" s="71"/>
      <c r="CZ329" s="71"/>
      <c r="DA329" s="71"/>
      <c r="DB329" s="71"/>
      <c r="DC329" s="71"/>
      <c r="DD329" s="71"/>
      <c r="DE329" s="71"/>
      <c r="DF329" s="71"/>
      <c r="DG329" s="71"/>
      <c r="DH329" s="71"/>
      <c r="DI329" s="71"/>
      <c r="DJ329" s="71"/>
      <c r="DK329" s="71"/>
      <c r="DL329" s="71"/>
      <c r="DM329" s="71"/>
      <c r="DN329" s="71"/>
      <c r="DO329" s="71"/>
      <c r="DP329" s="71"/>
      <c r="DQ329" s="71"/>
      <c r="DR329" s="71"/>
      <c r="DS329" s="71"/>
      <c r="DT329" s="71"/>
      <c r="DU329" s="71"/>
      <c r="DV329" s="71"/>
      <c r="DW329" s="71"/>
      <c r="DX329" s="71"/>
      <c r="DY329" s="71"/>
    </row>
    <row r="330" spans="1:129" s="16" customFormat="1" ht="11.25">
      <c r="A330" s="61">
        <v>8</v>
      </c>
      <c r="B330" s="61"/>
      <c r="C330" s="61" t="s">
        <v>172</v>
      </c>
      <c r="D330" s="62"/>
      <c r="E330" s="64">
        <f>E331+E334</f>
        <v>21000</v>
      </c>
      <c r="F330" s="64">
        <f>F331+F334</f>
        <v>1000</v>
      </c>
      <c r="G330" s="64">
        <f>G331+G334</f>
        <v>1000</v>
      </c>
      <c r="H330" s="108">
        <f>H331+H334</f>
        <v>1272537</v>
      </c>
      <c r="I330" s="108">
        <v>0</v>
      </c>
      <c r="J330" s="108"/>
      <c r="K330" s="70"/>
      <c r="L330" s="70"/>
      <c r="M330" s="70"/>
      <c r="N330" s="70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71"/>
      <c r="AO330" s="71"/>
      <c r="AP330" s="71"/>
      <c r="AQ330" s="71"/>
      <c r="AR330" s="71"/>
      <c r="AS330" s="71"/>
      <c r="AT330" s="71"/>
      <c r="AU330" s="71"/>
      <c r="AV330" s="71"/>
      <c r="AW330" s="71"/>
      <c r="AX330" s="71"/>
      <c r="AY330" s="71"/>
      <c r="AZ330" s="71"/>
      <c r="BA330" s="71"/>
      <c r="BB330" s="71"/>
      <c r="BC330" s="71"/>
      <c r="BD330" s="71"/>
      <c r="BE330" s="71"/>
      <c r="BF330" s="71"/>
      <c r="BG330" s="71"/>
      <c r="BH330" s="71"/>
      <c r="BI330" s="71"/>
      <c r="BJ330" s="71"/>
      <c r="BK330" s="71"/>
      <c r="BL330" s="71"/>
      <c r="BM330" s="71"/>
      <c r="BN330" s="71"/>
      <c r="BO330" s="71"/>
      <c r="BP330" s="71"/>
      <c r="BQ330" s="71"/>
      <c r="BR330" s="71"/>
      <c r="BS330" s="71"/>
      <c r="BT330" s="71"/>
      <c r="BU330" s="71"/>
      <c r="BV330" s="71"/>
      <c r="BW330" s="71"/>
      <c r="BX330" s="71"/>
      <c r="BY330" s="71"/>
      <c r="BZ330" s="71"/>
      <c r="CA330" s="71"/>
      <c r="CB330" s="71"/>
      <c r="CC330" s="71"/>
      <c r="CD330" s="71"/>
      <c r="CE330" s="71"/>
      <c r="CF330" s="71"/>
      <c r="CG330" s="71"/>
      <c r="CH330" s="71"/>
      <c r="CI330" s="71"/>
      <c r="CJ330" s="71"/>
      <c r="CK330" s="71"/>
      <c r="CL330" s="71"/>
      <c r="CM330" s="71"/>
      <c r="CN330" s="71"/>
      <c r="CO330" s="71"/>
      <c r="CP330" s="71"/>
      <c r="CQ330" s="71"/>
      <c r="CR330" s="71"/>
      <c r="CS330" s="71"/>
      <c r="CT330" s="71"/>
      <c r="CU330" s="71"/>
      <c r="CV330" s="71"/>
      <c r="CW330" s="71"/>
      <c r="CX330" s="71"/>
      <c r="CY330" s="71"/>
      <c r="CZ330" s="71"/>
      <c r="DA330" s="71"/>
      <c r="DB330" s="71"/>
      <c r="DC330" s="71"/>
      <c r="DD330" s="71"/>
      <c r="DE330" s="71"/>
      <c r="DF330" s="71"/>
      <c r="DG330" s="71"/>
      <c r="DH330" s="71"/>
      <c r="DI330" s="71"/>
      <c r="DJ330" s="71"/>
      <c r="DK330" s="71"/>
      <c r="DL330" s="71"/>
      <c r="DM330" s="71"/>
      <c r="DN330" s="71"/>
      <c r="DO330" s="71"/>
      <c r="DP330" s="71"/>
      <c r="DQ330" s="71"/>
      <c r="DR330" s="71"/>
      <c r="DS330" s="71"/>
      <c r="DT330" s="71"/>
      <c r="DU330" s="71"/>
      <c r="DV330" s="71"/>
      <c r="DW330" s="71"/>
      <c r="DX330" s="71"/>
      <c r="DY330" s="71"/>
    </row>
    <row r="331" spans="1:129" s="16" customFormat="1" ht="11.25">
      <c r="A331" s="65"/>
      <c r="B331" s="66">
        <v>81</v>
      </c>
      <c r="C331" s="65" t="s">
        <v>173</v>
      </c>
      <c r="D331" s="67"/>
      <c r="E331" s="69">
        <f aca="true" t="shared" si="6" ref="E331:G332">E332</f>
        <v>20000</v>
      </c>
      <c r="F331" s="69">
        <f t="shared" si="6"/>
        <v>0</v>
      </c>
      <c r="G331" s="69">
        <f t="shared" si="6"/>
        <v>0</v>
      </c>
      <c r="H331" s="81">
        <v>0</v>
      </c>
      <c r="I331" s="81">
        <v>0</v>
      </c>
      <c r="J331" s="81"/>
      <c r="K331" s="70"/>
      <c r="L331" s="70"/>
      <c r="M331" s="70"/>
      <c r="N331" s="70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/>
      <c r="AO331" s="71"/>
      <c r="AP331" s="71"/>
      <c r="AQ331" s="71"/>
      <c r="AR331" s="71"/>
      <c r="AS331" s="71"/>
      <c r="AT331" s="71"/>
      <c r="AU331" s="71"/>
      <c r="AV331" s="71"/>
      <c r="AW331" s="71"/>
      <c r="AX331" s="71"/>
      <c r="AY331" s="71"/>
      <c r="AZ331" s="71"/>
      <c r="BA331" s="71"/>
      <c r="BB331" s="71"/>
      <c r="BC331" s="71"/>
      <c r="BD331" s="71"/>
      <c r="BE331" s="71"/>
      <c r="BF331" s="71"/>
      <c r="BG331" s="71"/>
      <c r="BH331" s="71"/>
      <c r="BI331" s="71"/>
      <c r="BJ331" s="71"/>
      <c r="BK331" s="71"/>
      <c r="BL331" s="71"/>
      <c r="BM331" s="71"/>
      <c r="BN331" s="71"/>
      <c r="BO331" s="71"/>
      <c r="BP331" s="71"/>
      <c r="BQ331" s="71"/>
      <c r="BR331" s="71"/>
      <c r="BS331" s="71"/>
      <c r="BT331" s="71"/>
      <c r="BU331" s="71"/>
      <c r="BV331" s="71"/>
      <c r="BW331" s="71"/>
      <c r="BX331" s="71"/>
      <c r="BY331" s="71"/>
      <c r="BZ331" s="71"/>
      <c r="CA331" s="71"/>
      <c r="CB331" s="71"/>
      <c r="CC331" s="71"/>
      <c r="CD331" s="71"/>
      <c r="CE331" s="71"/>
      <c r="CF331" s="71"/>
      <c r="CG331" s="71"/>
      <c r="CH331" s="71"/>
      <c r="CI331" s="71"/>
      <c r="CJ331" s="71"/>
      <c r="CK331" s="71"/>
      <c r="CL331" s="71"/>
      <c r="CM331" s="71"/>
      <c r="CN331" s="71"/>
      <c r="CO331" s="71"/>
      <c r="CP331" s="71"/>
      <c r="CQ331" s="71"/>
      <c r="CR331" s="71"/>
      <c r="CS331" s="71"/>
      <c r="CT331" s="71"/>
      <c r="CU331" s="71"/>
      <c r="CV331" s="71"/>
      <c r="CW331" s="71"/>
      <c r="CX331" s="71"/>
      <c r="CY331" s="71"/>
      <c r="CZ331" s="71"/>
      <c r="DA331" s="71"/>
      <c r="DB331" s="71"/>
      <c r="DC331" s="71"/>
      <c r="DD331" s="71"/>
      <c r="DE331" s="71"/>
      <c r="DF331" s="71"/>
      <c r="DG331" s="71"/>
      <c r="DH331" s="71"/>
      <c r="DI331" s="71"/>
      <c r="DJ331" s="71"/>
      <c r="DK331" s="71"/>
      <c r="DL331" s="71"/>
      <c r="DM331" s="71"/>
      <c r="DN331" s="71"/>
      <c r="DO331" s="71"/>
      <c r="DP331" s="71"/>
      <c r="DQ331" s="71"/>
      <c r="DR331" s="71"/>
      <c r="DS331" s="71"/>
      <c r="DT331" s="71"/>
      <c r="DU331" s="71"/>
      <c r="DV331" s="71"/>
      <c r="DW331" s="71"/>
      <c r="DX331" s="71"/>
      <c r="DY331" s="71"/>
    </row>
    <row r="332" spans="1:129" s="16" customFormat="1" ht="11.25">
      <c r="A332" s="65"/>
      <c r="B332" s="72">
        <v>812</v>
      </c>
      <c r="C332" s="65" t="s">
        <v>174</v>
      </c>
      <c r="D332" s="67"/>
      <c r="E332" s="69">
        <f t="shared" si="6"/>
        <v>20000</v>
      </c>
      <c r="F332" s="69">
        <f t="shared" si="6"/>
        <v>0</v>
      </c>
      <c r="G332" s="69">
        <f t="shared" si="6"/>
        <v>0</v>
      </c>
      <c r="H332" s="81">
        <v>0</v>
      </c>
      <c r="I332" s="81">
        <v>0</v>
      </c>
      <c r="J332" s="81"/>
      <c r="K332" s="70"/>
      <c r="L332" s="70"/>
      <c r="M332" s="70"/>
      <c r="N332" s="70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  <c r="AL332" s="71"/>
      <c r="AM332" s="71"/>
      <c r="AN332" s="71"/>
      <c r="AO332" s="71"/>
      <c r="AP332" s="71"/>
      <c r="AQ332" s="71"/>
      <c r="AR332" s="71"/>
      <c r="AS332" s="71"/>
      <c r="AT332" s="71"/>
      <c r="AU332" s="71"/>
      <c r="AV332" s="71"/>
      <c r="AW332" s="71"/>
      <c r="AX332" s="71"/>
      <c r="AY332" s="71"/>
      <c r="AZ332" s="71"/>
      <c r="BA332" s="71"/>
      <c r="BB332" s="71"/>
      <c r="BC332" s="71"/>
      <c r="BD332" s="71"/>
      <c r="BE332" s="71"/>
      <c r="BF332" s="71"/>
      <c r="BG332" s="71"/>
      <c r="BH332" s="71"/>
      <c r="BI332" s="71"/>
      <c r="BJ332" s="71"/>
      <c r="BK332" s="71"/>
      <c r="BL332" s="71"/>
      <c r="BM332" s="71"/>
      <c r="BN332" s="71"/>
      <c r="BO332" s="71"/>
      <c r="BP332" s="71"/>
      <c r="BQ332" s="71"/>
      <c r="BR332" s="71"/>
      <c r="BS332" s="71"/>
      <c r="BT332" s="71"/>
      <c r="BU332" s="71"/>
      <c r="BV332" s="71"/>
      <c r="BW332" s="71"/>
      <c r="BX332" s="71"/>
      <c r="BY332" s="71"/>
      <c r="BZ332" s="71"/>
      <c r="CA332" s="71"/>
      <c r="CB332" s="71"/>
      <c r="CC332" s="71"/>
      <c r="CD332" s="71"/>
      <c r="CE332" s="71"/>
      <c r="CF332" s="71"/>
      <c r="CG332" s="71"/>
      <c r="CH332" s="71"/>
      <c r="CI332" s="71"/>
      <c r="CJ332" s="71"/>
      <c r="CK332" s="71"/>
      <c r="CL332" s="71"/>
      <c r="CM332" s="71"/>
      <c r="CN332" s="71"/>
      <c r="CO332" s="71"/>
      <c r="CP332" s="71"/>
      <c r="CQ332" s="71"/>
      <c r="CR332" s="71"/>
      <c r="CS332" s="71"/>
      <c r="CT332" s="71"/>
      <c r="CU332" s="71"/>
      <c r="CV332" s="71"/>
      <c r="CW332" s="71"/>
      <c r="CX332" s="71"/>
      <c r="CY332" s="71"/>
      <c r="CZ332" s="71"/>
      <c r="DA332" s="71"/>
      <c r="DB332" s="71"/>
      <c r="DC332" s="71"/>
      <c r="DD332" s="71"/>
      <c r="DE332" s="71"/>
      <c r="DF332" s="71"/>
      <c r="DG332" s="71"/>
      <c r="DH332" s="71"/>
      <c r="DI332" s="71"/>
      <c r="DJ332" s="71"/>
      <c r="DK332" s="71"/>
      <c r="DL332" s="71"/>
      <c r="DM332" s="71"/>
      <c r="DN332" s="71"/>
      <c r="DO332" s="71"/>
      <c r="DP332" s="71"/>
      <c r="DQ332" s="71"/>
      <c r="DR332" s="71"/>
      <c r="DS332" s="71"/>
      <c r="DT332" s="71"/>
      <c r="DU332" s="71"/>
      <c r="DV332" s="71"/>
      <c r="DW332" s="71"/>
      <c r="DX332" s="71"/>
      <c r="DY332" s="71"/>
    </row>
    <row r="333" spans="1:129" s="16" customFormat="1" ht="11.25">
      <c r="A333" s="70"/>
      <c r="B333" s="70">
        <v>8121</v>
      </c>
      <c r="C333" s="70" t="s">
        <v>175</v>
      </c>
      <c r="D333" s="77"/>
      <c r="E333" s="232">
        <v>20000</v>
      </c>
      <c r="F333" s="231"/>
      <c r="G333" s="231"/>
      <c r="H333" s="232">
        <v>0</v>
      </c>
      <c r="I333" s="84">
        <v>0</v>
      </c>
      <c r="J333" s="25"/>
      <c r="K333" s="70"/>
      <c r="L333" s="70"/>
      <c r="M333" s="70"/>
      <c r="N333" s="70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  <c r="AL333" s="71"/>
      <c r="AM333" s="71"/>
      <c r="AN333" s="71"/>
      <c r="AO333" s="71"/>
      <c r="AP333" s="71"/>
      <c r="AQ333" s="71"/>
      <c r="AR333" s="71"/>
      <c r="AS333" s="71"/>
      <c r="AT333" s="71"/>
      <c r="AU333" s="71"/>
      <c r="AV333" s="71"/>
      <c r="AW333" s="71"/>
      <c r="AX333" s="71"/>
      <c r="AY333" s="71"/>
      <c r="AZ333" s="71"/>
      <c r="BA333" s="71"/>
      <c r="BB333" s="71"/>
      <c r="BC333" s="71"/>
      <c r="BD333" s="71"/>
      <c r="BE333" s="71"/>
      <c r="BF333" s="71"/>
      <c r="BG333" s="71"/>
      <c r="BH333" s="71"/>
      <c r="BI333" s="71"/>
      <c r="BJ333" s="71"/>
      <c r="BK333" s="71"/>
      <c r="BL333" s="71"/>
      <c r="BM333" s="71"/>
      <c r="BN333" s="71"/>
      <c r="BO333" s="71"/>
      <c r="BP333" s="71"/>
      <c r="BQ333" s="71"/>
      <c r="BR333" s="71"/>
      <c r="BS333" s="71"/>
      <c r="BT333" s="71"/>
      <c r="BU333" s="71"/>
      <c r="BV333" s="71"/>
      <c r="BW333" s="71"/>
      <c r="BX333" s="71"/>
      <c r="BY333" s="71"/>
      <c r="BZ333" s="71"/>
      <c r="CA333" s="71"/>
      <c r="CB333" s="71"/>
      <c r="CC333" s="71"/>
      <c r="CD333" s="71"/>
      <c r="CE333" s="71"/>
      <c r="CF333" s="71"/>
      <c r="CG333" s="71"/>
      <c r="CH333" s="71"/>
      <c r="CI333" s="71"/>
      <c r="CJ333" s="71"/>
      <c r="CK333" s="71"/>
      <c r="CL333" s="71"/>
      <c r="CM333" s="71"/>
      <c r="CN333" s="71"/>
      <c r="CO333" s="71"/>
      <c r="CP333" s="71"/>
      <c r="CQ333" s="71"/>
      <c r="CR333" s="71"/>
      <c r="CS333" s="71"/>
      <c r="CT333" s="71"/>
      <c r="CU333" s="71"/>
      <c r="CV333" s="71"/>
      <c r="CW333" s="71"/>
      <c r="CX333" s="71"/>
      <c r="CY333" s="71"/>
      <c r="CZ333" s="71"/>
      <c r="DA333" s="71"/>
      <c r="DB333" s="71"/>
      <c r="DC333" s="71"/>
      <c r="DD333" s="71"/>
      <c r="DE333" s="71"/>
      <c r="DF333" s="71"/>
      <c r="DG333" s="71"/>
      <c r="DH333" s="71"/>
      <c r="DI333" s="71"/>
      <c r="DJ333" s="71"/>
      <c r="DK333" s="71"/>
      <c r="DL333" s="71"/>
      <c r="DM333" s="71"/>
      <c r="DN333" s="71"/>
      <c r="DO333" s="71"/>
      <c r="DP333" s="71"/>
      <c r="DQ333" s="71"/>
      <c r="DR333" s="71"/>
      <c r="DS333" s="71"/>
      <c r="DT333" s="71"/>
      <c r="DU333" s="71"/>
      <c r="DV333" s="71"/>
      <c r="DW333" s="71"/>
      <c r="DX333" s="71"/>
      <c r="DY333" s="71"/>
    </row>
    <row r="334" spans="1:129" s="16" customFormat="1" ht="11.25">
      <c r="A334" s="65"/>
      <c r="B334" s="66">
        <v>84</v>
      </c>
      <c r="C334" s="65" t="s">
        <v>176</v>
      </c>
      <c r="D334" s="67"/>
      <c r="E334" s="69">
        <f aca="true" t="shared" si="7" ref="E334:H335">E335</f>
        <v>1000</v>
      </c>
      <c r="F334" s="69">
        <f t="shared" si="7"/>
        <v>1000</v>
      </c>
      <c r="G334" s="69">
        <f t="shared" si="7"/>
        <v>1000</v>
      </c>
      <c r="H334" s="81">
        <f t="shared" si="7"/>
        <v>1272537</v>
      </c>
      <c r="I334" s="220">
        <f>H334*100/E334</f>
        <v>127253.7</v>
      </c>
      <c r="J334" s="81"/>
      <c r="K334" s="70"/>
      <c r="L334" s="70"/>
      <c r="M334" s="70"/>
      <c r="N334" s="70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  <c r="AL334" s="71"/>
      <c r="AM334" s="71"/>
      <c r="AN334" s="71"/>
      <c r="AO334" s="71"/>
      <c r="AP334" s="71"/>
      <c r="AQ334" s="71"/>
      <c r="AR334" s="71"/>
      <c r="AS334" s="71"/>
      <c r="AT334" s="71"/>
      <c r="AU334" s="71"/>
      <c r="AV334" s="71"/>
      <c r="AW334" s="71"/>
      <c r="AX334" s="71"/>
      <c r="AY334" s="71"/>
      <c r="AZ334" s="71"/>
      <c r="BA334" s="71"/>
      <c r="BB334" s="71"/>
      <c r="BC334" s="71"/>
      <c r="BD334" s="71"/>
      <c r="BE334" s="71"/>
      <c r="BF334" s="71"/>
      <c r="BG334" s="71"/>
      <c r="BH334" s="71"/>
      <c r="BI334" s="71"/>
      <c r="BJ334" s="71"/>
      <c r="BK334" s="71"/>
      <c r="BL334" s="71"/>
      <c r="BM334" s="71"/>
      <c r="BN334" s="71"/>
      <c r="BO334" s="71"/>
      <c r="BP334" s="71"/>
      <c r="BQ334" s="71"/>
      <c r="BR334" s="71"/>
      <c r="BS334" s="71"/>
      <c r="BT334" s="71"/>
      <c r="BU334" s="71"/>
      <c r="BV334" s="71"/>
      <c r="BW334" s="71"/>
      <c r="BX334" s="71"/>
      <c r="BY334" s="71"/>
      <c r="BZ334" s="71"/>
      <c r="CA334" s="71"/>
      <c r="CB334" s="71"/>
      <c r="CC334" s="71"/>
      <c r="CD334" s="71"/>
      <c r="CE334" s="71"/>
      <c r="CF334" s="71"/>
      <c r="CG334" s="71"/>
      <c r="CH334" s="71"/>
      <c r="CI334" s="71"/>
      <c r="CJ334" s="71"/>
      <c r="CK334" s="71"/>
      <c r="CL334" s="71"/>
      <c r="CM334" s="71"/>
      <c r="CN334" s="71"/>
      <c r="CO334" s="71"/>
      <c r="CP334" s="71"/>
      <c r="CQ334" s="71"/>
      <c r="CR334" s="71"/>
      <c r="CS334" s="71"/>
      <c r="CT334" s="71"/>
      <c r="CU334" s="71"/>
      <c r="CV334" s="71"/>
      <c r="CW334" s="71"/>
      <c r="CX334" s="71"/>
      <c r="CY334" s="71"/>
      <c r="CZ334" s="71"/>
      <c r="DA334" s="71"/>
      <c r="DB334" s="71"/>
      <c r="DC334" s="71"/>
      <c r="DD334" s="71"/>
      <c r="DE334" s="71"/>
      <c r="DF334" s="71"/>
      <c r="DG334" s="71"/>
      <c r="DH334" s="71"/>
      <c r="DI334" s="71"/>
      <c r="DJ334" s="71"/>
      <c r="DK334" s="71"/>
      <c r="DL334" s="71"/>
      <c r="DM334" s="71"/>
      <c r="DN334" s="71"/>
      <c r="DO334" s="71"/>
      <c r="DP334" s="71"/>
      <c r="DQ334" s="71"/>
      <c r="DR334" s="71"/>
      <c r="DS334" s="71"/>
      <c r="DT334" s="71"/>
      <c r="DU334" s="71"/>
      <c r="DV334" s="71"/>
      <c r="DW334" s="71"/>
      <c r="DX334" s="71"/>
      <c r="DY334" s="71"/>
    </row>
    <row r="335" spans="1:129" s="16" customFormat="1" ht="11.25">
      <c r="A335" s="65"/>
      <c r="B335" s="72">
        <v>844</v>
      </c>
      <c r="C335" s="65" t="s">
        <v>177</v>
      </c>
      <c r="D335" s="67"/>
      <c r="E335" s="69">
        <f t="shared" si="7"/>
        <v>1000</v>
      </c>
      <c r="F335" s="69">
        <f t="shared" si="7"/>
        <v>1000</v>
      </c>
      <c r="G335" s="69">
        <f t="shared" si="7"/>
        <v>1000</v>
      </c>
      <c r="H335" s="81">
        <f t="shared" si="7"/>
        <v>1272537</v>
      </c>
      <c r="I335" s="220">
        <f>H335*100/E335</f>
        <v>127253.7</v>
      </c>
      <c r="J335" s="81"/>
      <c r="K335" s="70"/>
      <c r="L335" s="70"/>
      <c r="M335" s="70"/>
      <c r="N335" s="70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  <c r="AL335" s="71"/>
      <c r="AM335" s="71"/>
      <c r="AN335" s="71"/>
      <c r="AO335" s="71"/>
      <c r="AP335" s="71"/>
      <c r="AQ335" s="71"/>
      <c r="AR335" s="71"/>
      <c r="AS335" s="71"/>
      <c r="AT335" s="71"/>
      <c r="AU335" s="71"/>
      <c r="AV335" s="71"/>
      <c r="AW335" s="71"/>
      <c r="AX335" s="71"/>
      <c r="AY335" s="71"/>
      <c r="AZ335" s="71"/>
      <c r="BA335" s="71"/>
      <c r="BB335" s="71"/>
      <c r="BC335" s="71"/>
      <c r="BD335" s="71"/>
      <c r="BE335" s="71"/>
      <c r="BF335" s="71"/>
      <c r="BG335" s="71"/>
      <c r="BH335" s="71"/>
      <c r="BI335" s="71"/>
      <c r="BJ335" s="71"/>
      <c r="BK335" s="71"/>
      <c r="BL335" s="71"/>
      <c r="BM335" s="71"/>
      <c r="BN335" s="71"/>
      <c r="BO335" s="71"/>
      <c r="BP335" s="71"/>
      <c r="BQ335" s="71"/>
      <c r="BR335" s="71"/>
      <c r="BS335" s="71"/>
      <c r="BT335" s="71"/>
      <c r="BU335" s="71"/>
      <c r="BV335" s="71"/>
      <c r="BW335" s="71"/>
      <c r="BX335" s="71"/>
      <c r="BY335" s="71"/>
      <c r="BZ335" s="71"/>
      <c r="CA335" s="71"/>
      <c r="CB335" s="71"/>
      <c r="CC335" s="71"/>
      <c r="CD335" s="71"/>
      <c r="CE335" s="71"/>
      <c r="CF335" s="71"/>
      <c r="CG335" s="71"/>
      <c r="CH335" s="71"/>
      <c r="CI335" s="71"/>
      <c r="CJ335" s="71"/>
      <c r="CK335" s="71"/>
      <c r="CL335" s="71"/>
      <c r="CM335" s="71"/>
      <c r="CN335" s="71"/>
      <c r="CO335" s="71"/>
      <c r="CP335" s="71"/>
      <c r="CQ335" s="71"/>
      <c r="CR335" s="71"/>
      <c r="CS335" s="71"/>
      <c r="CT335" s="71"/>
      <c r="CU335" s="71"/>
      <c r="CV335" s="71"/>
      <c r="CW335" s="71"/>
      <c r="CX335" s="71"/>
      <c r="CY335" s="71"/>
      <c r="CZ335" s="71"/>
      <c r="DA335" s="71"/>
      <c r="DB335" s="71"/>
      <c r="DC335" s="71"/>
      <c r="DD335" s="71"/>
      <c r="DE335" s="71"/>
      <c r="DF335" s="71"/>
      <c r="DG335" s="71"/>
      <c r="DH335" s="71"/>
      <c r="DI335" s="71"/>
      <c r="DJ335" s="71"/>
      <c r="DK335" s="71"/>
      <c r="DL335" s="71"/>
      <c r="DM335" s="71"/>
      <c r="DN335" s="71"/>
      <c r="DO335" s="71"/>
      <c r="DP335" s="71"/>
      <c r="DQ335" s="71"/>
      <c r="DR335" s="71"/>
      <c r="DS335" s="71"/>
      <c r="DT335" s="71"/>
      <c r="DU335" s="71"/>
      <c r="DV335" s="71"/>
      <c r="DW335" s="71"/>
      <c r="DX335" s="71"/>
      <c r="DY335" s="71"/>
    </row>
    <row r="336" spans="1:129" s="16" customFormat="1" ht="11.25">
      <c r="A336" s="70"/>
      <c r="B336" s="70">
        <v>8441</v>
      </c>
      <c r="C336" s="70" t="s">
        <v>178</v>
      </c>
      <c r="D336" s="77"/>
      <c r="E336" s="232">
        <v>1000</v>
      </c>
      <c r="F336" s="231">
        <v>1000</v>
      </c>
      <c r="G336" s="231">
        <v>1000</v>
      </c>
      <c r="H336" s="232">
        <v>1272537</v>
      </c>
      <c r="I336" s="84">
        <v>0</v>
      </c>
      <c r="J336" s="25"/>
      <c r="K336" s="70"/>
      <c r="L336" s="70"/>
      <c r="M336" s="70"/>
      <c r="N336" s="70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71"/>
      <c r="AK336" s="71"/>
      <c r="AL336" s="71"/>
      <c r="AM336" s="71"/>
      <c r="AN336" s="71"/>
      <c r="AO336" s="71"/>
      <c r="AP336" s="71"/>
      <c r="AQ336" s="71"/>
      <c r="AR336" s="71"/>
      <c r="AS336" s="71"/>
      <c r="AT336" s="71"/>
      <c r="AU336" s="71"/>
      <c r="AV336" s="71"/>
      <c r="AW336" s="71"/>
      <c r="AX336" s="71"/>
      <c r="AY336" s="71"/>
      <c r="AZ336" s="71"/>
      <c r="BA336" s="71"/>
      <c r="BB336" s="71"/>
      <c r="BC336" s="71"/>
      <c r="BD336" s="71"/>
      <c r="BE336" s="71"/>
      <c r="BF336" s="71"/>
      <c r="BG336" s="71"/>
      <c r="BH336" s="71"/>
      <c r="BI336" s="71"/>
      <c r="BJ336" s="71"/>
      <c r="BK336" s="71"/>
      <c r="BL336" s="71"/>
      <c r="BM336" s="71"/>
      <c r="BN336" s="71"/>
      <c r="BO336" s="71"/>
      <c r="BP336" s="71"/>
      <c r="BQ336" s="71"/>
      <c r="BR336" s="71"/>
      <c r="BS336" s="71"/>
      <c r="BT336" s="71"/>
      <c r="BU336" s="71"/>
      <c r="BV336" s="71"/>
      <c r="BW336" s="71"/>
      <c r="BX336" s="71"/>
      <c r="BY336" s="71"/>
      <c r="BZ336" s="71"/>
      <c r="CA336" s="71"/>
      <c r="CB336" s="71"/>
      <c r="CC336" s="71"/>
      <c r="CD336" s="71"/>
      <c r="CE336" s="71"/>
      <c r="CF336" s="71"/>
      <c r="CG336" s="71"/>
      <c r="CH336" s="71"/>
      <c r="CI336" s="71"/>
      <c r="CJ336" s="71"/>
      <c r="CK336" s="71"/>
      <c r="CL336" s="71"/>
      <c r="CM336" s="71"/>
      <c r="CN336" s="71"/>
      <c r="CO336" s="71"/>
      <c r="CP336" s="71"/>
      <c r="CQ336" s="71"/>
      <c r="CR336" s="71"/>
      <c r="CS336" s="71"/>
      <c r="CT336" s="71"/>
      <c r="CU336" s="71"/>
      <c r="CV336" s="71"/>
      <c r="CW336" s="71"/>
      <c r="CX336" s="71"/>
      <c r="CY336" s="71"/>
      <c r="CZ336" s="71"/>
      <c r="DA336" s="71"/>
      <c r="DB336" s="71"/>
      <c r="DC336" s="71"/>
      <c r="DD336" s="71"/>
      <c r="DE336" s="71"/>
      <c r="DF336" s="71"/>
      <c r="DG336" s="71"/>
      <c r="DH336" s="71"/>
      <c r="DI336" s="71"/>
      <c r="DJ336" s="71"/>
      <c r="DK336" s="71"/>
      <c r="DL336" s="71"/>
      <c r="DM336" s="71"/>
      <c r="DN336" s="71"/>
      <c r="DO336" s="71"/>
      <c r="DP336" s="71"/>
      <c r="DQ336" s="71"/>
      <c r="DR336" s="71"/>
      <c r="DS336" s="71"/>
      <c r="DT336" s="71"/>
      <c r="DU336" s="71"/>
      <c r="DV336" s="71"/>
      <c r="DW336" s="71"/>
      <c r="DX336" s="71"/>
      <c r="DY336" s="71"/>
    </row>
    <row r="337" spans="1:129" s="16" customFormat="1" ht="11.25">
      <c r="A337" s="97">
        <v>5</v>
      </c>
      <c r="B337" s="105"/>
      <c r="C337" s="97" t="s">
        <v>203</v>
      </c>
      <c r="D337" s="105"/>
      <c r="E337" s="64">
        <f aca="true" t="shared" si="8" ref="E337:H339">E338</f>
        <v>50603.21</v>
      </c>
      <c r="F337" s="64">
        <f t="shared" si="8"/>
        <v>0</v>
      </c>
      <c r="G337" s="64">
        <f t="shared" si="8"/>
        <v>0</v>
      </c>
      <c r="H337" s="64">
        <f>H338</f>
        <v>0</v>
      </c>
      <c r="I337" s="61"/>
      <c r="J337" s="61"/>
      <c r="K337" s="70"/>
      <c r="L337" s="70"/>
      <c r="M337" s="70"/>
      <c r="N337" s="70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  <c r="AL337" s="71"/>
      <c r="AM337" s="71"/>
      <c r="AN337" s="71"/>
      <c r="AO337" s="71"/>
      <c r="AP337" s="71"/>
      <c r="AQ337" s="71"/>
      <c r="AR337" s="71"/>
      <c r="AS337" s="71"/>
      <c r="AT337" s="71"/>
      <c r="AU337" s="71"/>
      <c r="AV337" s="71"/>
      <c r="AW337" s="71"/>
      <c r="AX337" s="71"/>
      <c r="AY337" s="71"/>
      <c r="AZ337" s="71"/>
      <c r="BA337" s="71"/>
      <c r="BB337" s="71"/>
      <c r="BC337" s="71"/>
      <c r="BD337" s="71"/>
      <c r="BE337" s="71"/>
      <c r="BF337" s="71"/>
      <c r="BG337" s="71"/>
      <c r="BH337" s="71"/>
      <c r="BI337" s="71"/>
      <c r="BJ337" s="71"/>
      <c r="BK337" s="71"/>
      <c r="BL337" s="71"/>
      <c r="BM337" s="71"/>
      <c r="BN337" s="71"/>
      <c r="BO337" s="71"/>
      <c r="BP337" s="71"/>
      <c r="BQ337" s="71"/>
      <c r="BR337" s="71"/>
      <c r="BS337" s="71"/>
      <c r="BT337" s="71"/>
      <c r="BU337" s="71"/>
      <c r="BV337" s="71"/>
      <c r="BW337" s="71"/>
      <c r="BX337" s="71"/>
      <c r="BY337" s="71"/>
      <c r="BZ337" s="71"/>
      <c r="CA337" s="71"/>
      <c r="CB337" s="71"/>
      <c r="CC337" s="71"/>
      <c r="CD337" s="71"/>
      <c r="CE337" s="71"/>
      <c r="CF337" s="71"/>
      <c r="CG337" s="71"/>
      <c r="CH337" s="71"/>
      <c r="CI337" s="71"/>
      <c r="CJ337" s="71"/>
      <c r="CK337" s="71"/>
      <c r="CL337" s="71"/>
      <c r="CM337" s="71"/>
      <c r="CN337" s="71"/>
      <c r="CO337" s="71"/>
      <c r="CP337" s="71"/>
      <c r="CQ337" s="71"/>
      <c r="CR337" s="71"/>
      <c r="CS337" s="71"/>
      <c r="CT337" s="71"/>
      <c r="CU337" s="71"/>
      <c r="CV337" s="71"/>
      <c r="CW337" s="71"/>
      <c r="CX337" s="71"/>
      <c r="CY337" s="71"/>
      <c r="CZ337" s="71"/>
      <c r="DA337" s="71"/>
      <c r="DB337" s="71"/>
      <c r="DC337" s="71"/>
      <c r="DD337" s="71"/>
      <c r="DE337" s="71"/>
      <c r="DF337" s="71"/>
      <c r="DG337" s="71"/>
      <c r="DH337" s="71"/>
      <c r="DI337" s="71"/>
      <c r="DJ337" s="71"/>
      <c r="DK337" s="71"/>
      <c r="DL337" s="71"/>
      <c r="DM337" s="71"/>
      <c r="DN337" s="71"/>
      <c r="DO337" s="71"/>
      <c r="DP337" s="71"/>
      <c r="DQ337" s="71"/>
      <c r="DR337" s="71"/>
      <c r="DS337" s="71"/>
      <c r="DT337" s="71"/>
      <c r="DU337" s="71"/>
      <c r="DV337" s="71"/>
      <c r="DW337" s="71"/>
      <c r="DX337" s="71"/>
      <c r="DY337" s="71"/>
    </row>
    <row r="338" spans="1:129" s="16" customFormat="1" ht="11.25">
      <c r="A338" s="99"/>
      <c r="B338" s="100">
        <v>54</v>
      </c>
      <c r="C338" s="99" t="s">
        <v>116</v>
      </c>
      <c r="D338" s="106"/>
      <c r="E338" s="69">
        <f t="shared" si="8"/>
        <v>50603.21</v>
      </c>
      <c r="F338" s="69">
        <f t="shared" si="8"/>
        <v>0</v>
      </c>
      <c r="G338" s="69">
        <f t="shared" si="8"/>
        <v>0</v>
      </c>
      <c r="H338" s="81">
        <v>0</v>
      </c>
      <c r="I338" s="81">
        <v>0</v>
      </c>
      <c r="J338" s="65"/>
      <c r="K338" s="70"/>
      <c r="L338" s="70"/>
      <c r="M338" s="70"/>
      <c r="N338" s="70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  <c r="AQ338" s="71"/>
      <c r="AR338" s="71"/>
      <c r="AS338" s="71"/>
      <c r="AT338" s="71"/>
      <c r="AU338" s="71"/>
      <c r="AV338" s="71"/>
      <c r="AW338" s="71"/>
      <c r="AX338" s="71"/>
      <c r="AY338" s="71"/>
      <c r="AZ338" s="71"/>
      <c r="BA338" s="71"/>
      <c r="BB338" s="71"/>
      <c r="BC338" s="71"/>
      <c r="BD338" s="71"/>
      <c r="BE338" s="71"/>
      <c r="BF338" s="71"/>
      <c r="BG338" s="71"/>
      <c r="BH338" s="71"/>
      <c r="BI338" s="71"/>
      <c r="BJ338" s="71"/>
      <c r="BK338" s="71"/>
      <c r="BL338" s="71"/>
      <c r="BM338" s="71"/>
      <c r="BN338" s="71"/>
      <c r="BO338" s="71"/>
      <c r="BP338" s="71"/>
      <c r="BQ338" s="71"/>
      <c r="BR338" s="71"/>
      <c r="BS338" s="71"/>
      <c r="BT338" s="71"/>
      <c r="BU338" s="71"/>
      <c r="BV338" s="71"/>
      <c r="BW338" s="71"/>
      <c r="BX338" s="71"/>
      <c r="BY338" s="71"/>
      <c r="BZ338" s="71"/>
      <c r="CA338" s="71"/>
      <c r="CB338" s="71"/>
      <c r="CC338" s="71"/>
      <c r="CD338" s="71"/>
      <c r="CE338" s="71"/>
      <c r="CF338" s="71"/>
      <c r="CG338" s="71"/>
      <c r="CH338" s="71"/>
      <c r="CI338" s="71"/>
      <c r="CJ338" s="71"/>
      <c r="CK338" s="71"/>
      <c r="CL338" s="71"/>
      <c r="CM338" s="71"/>
      <c r="CN338" s="71"/>
      <c r="CO338" s="71"/>
      <c r="CP338" s="71"/>
      <c r="CQ338" s="71"/>
      <c r="CR338" s="71"/>
      <c r="CS338" s="71"/>
      <c r="CT338" s="71"/>
      <c r="CU338" s="71"/>
      <c r="CV338" s="71"/>
      <c r="CW338" s="71"/>
      <c r="CX338" s="71"/>
      <c r="CY338" s="71"/>
      <c r="CZ338" s="71"/>
      <c r="DA338" s="71"/>
      <c r="DB338" s="71"/>
      <c r="DC338" s="71"/>
      <c r="DD338" s="71"/>
      <c r="DE338" s="71"/>
      <c r="DF338" s="71"/>
      <c r="DG338" s="71"/>
      <c r="DH338" s="71"/>
      <c r="DI338" s="71"/>
      <c r="DJ338" s="71"/>
      <c r="DK338" s="71"/>
      <c r="DL338" s="71"/>
      <c r="DM338" s="71"/>
      <c r="DN338" s="71"/>
      <c r="DO338" s="71"/>
      <c r="DP338" s="71"/>
      <c r="DQ338" s="71"/>
      <c r="DR338" s="71"/>
      <c r="DS338" s="71"/>
      <c r="DT338" s="71"/>
      <c r="DU338" s="71"/>
      <c r="DV338" s="71"/>
      <c r="DW338" s="71"/>
      <c r="DX338" s="71"/>
      <c r="DY338" s="71"/>
    </row>
    <row r="339" spans="1:129" s="16" customFormat="1" ht="11.25">
      <c r="A339" s="99"/>
      <c r="B339" s="102">
        <v>542</v>
      </c>
      <c r="C339" s="99" t="s">
        <v>116</v>
      </c>
      <c r="D339" s="106"/>
      <c r="E339" s="69">
        <f t="shared" si="8"/>
        <v>50603.21</v>
      </c>
      <c r="F339" s="69">
        <f t="shared" si="8"/>
        <v>0</v>
      </c>
      <c r="G339" s="69">
        <f t="shared" si="8"/>
        <v>0</v>
      </c>
      <c r="H339" s="69">
        <f t="shared" si="8"/>
        <v>960048</v>
      </c>
      <c r="I339" s="219">
        <f>H339*100/E339</f>
        <v>1897.2077067838186</v>
      </c>
      <c r="J339" s="219"/>
      <c r="K339" s="70"/>
      <c r="L339" s="70"/>
      <c r="M339" s="70"/>
      <c r="N339" s="70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  <c r="AL339" s="71"/>
      <c r="AM339" s="71"/>
      <c r="AN339" s="71"/>
      <c r="AO339" s="71"/>
      <c r="AP339" s="71"/>
      <c r="AQ339" s="71"/>
      <c r="AR339" s="71"/>
      <c r="AS339" s="71"/>
      <c r="AT339" s="71"/>
      <c r="AU339" s="71"/>
      <c r="AV339" s="71"/>
      <c r="AW339" s="71"/>
      <c r="AX339" s="71"/>
      <c r="AY339" s="71"/>
      <c r="AZ339" s="71"/>
      <c r="BA339" s="71"/>
      <c r="BB339" s="71"/>
      <c r="BC339" s="71"/>
      <c r="BD339" s="71"/>
      <c r="BE339" s="71"/>
      <c r="BF339" s="71"/>
      <c r="BG339" s="71"/>
      <c r="BH339" s="71"/>
      <c r="BI339" s="71"/>
      <c r="BJ339" s="71"/>
      <c r="BK339" s="71"/>
      <c r="BL339" s="71"/>
      <c r="BM339" s="71"/>
      <c r="BN339" s="71"/>
      <c r="BO339" s="71"/>
      <c r="BP339" s="71"/>
      <c r="BQ339" s="71"/>
      <c r="BR339" s="71"/>
      <c r="BS339" s="71"/>
      <c r="BT339" s="71"/>
      <c r="BU339" s="71"/>
      <c r="BV339" s="71"/>
      <c r="BW339" s="71"/>
      <c r="BX339" s="71"/>
      <c r="BY339" s="71"/>
      <c r="BZ339" s="71"/>
      <c r="CA339" s="71"/>
      <c r="CB339" s="71"/>
      <c r="CC339" s="71"/>
      <c r="CD339" s="71"/>
      <c r="CE339" s="71"/>
      <c r="CF339" s="71"/>
      <c r="CG339" s="71"/>
      <c r="CH339" s="71"/>
      <c r="CI339" s="71"/>
      <c r="CJ339" s="71"/>
      <c r="CK339" s="71"/>
      <c r="CL339" s="71"/>
      <c r="CM339" s="71"/>
      <c r="CN339" s="71"/>
      <c r="CO339" s="71"/>
      <c r="CP339" s="71"/>
      <c r="CQ339" s="71"/>
      <c r="CR339" s="71"/>
      <c r="CS339" s="71"/>
      <c r="CT339" s="71"/>
      <c r="CU339" s="71"/>
      <c r="CV339" s="71"/>
      <c r="CW339" s="71"/>
      <c r="CX339" s="71"/>
      <c r="CY339" s="71"/>
      <c r="CZ339" s="71"/>
      <c r="DA339" s="71"/>
      <c r="DB339" s="71"/>
      <c r="DC339" s="71"/>
      <c r="DD339" s="71"/>
      <c r="DE339" s="71"/>
      <c r="DF339" s="71"/>
      <c r="DG339" s="71"/>
      <c r="DH339" s="71"/>
      <c r="DI339" s="71"/>
      <c r="DJ339" s="71"/>
      <c r="DK339" s="71"/>
      <c r="DL339" s="71"/>
      <c r="DM339" s="71"/>
      <c r="DN339" s="71"/>
      <c r="DO339" s="71"/>
      <c r="DP339" s="71"/>
      <c r="DQ339" s="71"/>
      <c r="DR339" s="71"/>
      <c r="DS339" s="71"/>
      <c r="DT339" s="71"/>
      <c r="DU339" s="71"/>
      <c r="DV339" s="71"/>
      <c r="DW339" s="71"/>
      <c r="DX339" s="71"/>
      <c r="DY339" s="71"/>
    </row>
    <row r="340" spans="1:129" s="16" customFormat="1" ht="11.25">
      <c r="A340" s="70"/>
      <c r="B340" s="70">
        <v>5423</v>
      </c>
      <c r="C340" s="36" t="s">
        <v>116</v>
      </c>
      <c r="D340" s="107"/>
      <c r="E340" s="230">
        <v>50603.21</v>
      </c>
      <c r="F340" s="231"/>
      <c r="G340" s="231"/>
      <c r="H340" s="232">
        <v>960048</v>
      </c>
      <c r="I340" s="84">
        <v>0</v>
      </c>
      <c r="J340" s="26"/>
      <c r="K340" s="70"/>
      <c r="L340" s="70"/>
      <c r="M340" s="70"/>
      <c r="N340" s="70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  <c r="AL340" s="71"/>
      <c r="AM340" s="71"/>
      <c r="AN340" s="71"/>
      <c r="AO340" s="71"/>
      <c r="AP340" s="71"/>
      <c r="AQ340" s="71"/>
      <c r="AR340" s="71"/>
      <c r="AS340" s="71"/>
      <c r="AT340" s="71"/>
      <c r="AU340" s="71"/>
      <c r="AV340" s="71"/>
      <c r="AW340" s="71"/>
      <c r="AX340" s="71"/>
      <c r="AY340" s="71"/>
      <c r="AZ340" s="71"/>
      <c r="BA340" s="71"/>
      <c r="BB340" s="71"/>
      <c r="BC340" s="71"/>
      <c r="BD340" s="71"/>
      <c r="BE340" s="71"/>
      <c r="BF340" s="71"/>
      <c r="BG340" s="71"/>
      <c r="BH340" s="71"/>
      <c r="BI340" s="71"/>
      <c r="BJ340" s="71"/>
      <c r="BK340" s="71"/>
      <c r="BL340" s="71"/>
      <c r="BM340" s="71"/>
      <c r="BN340" s="71"/>
      <c r="BO340" s="71"/>
      <c r="BP340" s="71"/>
      <c r="BQ340" s="71"/>
      <c r="BR340" s="71"/>
      <c r="BS340" s="71"/>
      <c r="BT340" s="71"/>
      <c r="BU340" s="71"/>
      <c r="BV340" s="71"/>
      <c r="BW340" s="71"/>
      <c r="BX340" s="71"/>
      <c r="BY340" s="71"/>
      <c r="BZ340" s="71"/>
      <c r="CA340" s="71"/>
      <c r="CB340" s="71"/>
      <c r="CC340" s="71"/>
      <c r="CD340" s="71"/>
      <c r="CE340" s="71"/>
      <c r="CF340" s="71"/>
      <c r="CG340" s="71"/>
      <c r="CH340" s="71"/>
      <c r="CI340" s="71"/>
      <c r="CJ340" s="71"/>
      <c r="CK340" s="71"/>
      <c r="CL340" s="71"/>
      <c r="CM340" s="71"/>
      <c r="CN340" s="71"/>
      <c r="CO340" s="71"/>
      <c r="CP340" s="71"/>
      <c r="CQ340" s="71"/>
      <c r="CR340" s="71"/>
      <c r="CS340" s="71"/>
      <c r="CT340" s="71"/>
      <c r="CU340" s="71"/>
      <c r="CV340" s="71"/>
      <c r="CW340" s="71"/>
      <c r="CX340" s="71"/>
      <c r="CY340" s="71"/>
      <c r="CZ340" s="71"/>
      <c r="DA340" s="71"/>
      <c r="DB340" s="71"/>
      <c r="DC340" s="71"/>
      <c r="DD340" s="71"/>
      <c r="DE340" s="71"/>
      <c r="DF340" s="71"/>
      <c r="DG340" s="71"/>
      <c r="DH340" s="71"/>
      <c r="DI340" s="71"/>
      <c r="DJ340" s="71"/>
      <c r="DK340" s="71"/>
      <c r="DL340" s="71"/>
      <c r="DM340" s="71"/>
      <c r="DN340" s="71"/>
      <c r="DO340" s="71"/>
      <c r="DP340" s="71"/>
      <c r="DQ340" s="71"/>
      <c r="DR340" s="71"/>
      <c r="DS340" s="71"/>
      <c r="DT340" s="71"/>
      <c r="DU340" s="71"/>
      <c r="DV340" s="71"/>
      <c r="DW340" s="71"/>
      <c r="DX340" s="71"/>
      <c r="DY340" s="71"/>
    </row>
    <row r="341" spans="1:129" s="16" customFormat="1" ht="11.25">
      <c r="A341" s="70"/>
      <c r="B341" s="70"/>
      <c r="C341" s="70"/>
      <c r="D341" s="77"/>
      <c r="E341" s="79"/>
      <c r="F341" s="13"/>
      <c r="G341" s="13"/>
      <c r="H341" s="84"/>
      <c r="I341" s="70"/>
      <c r="J341" s="26"/>
      <c r="K341" s="70"/>
      <c r="L341" s="70"/>
      <c r="M341" s="70"/>
      <c r="N341" s="70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  <c r="AM341" s="71"/>
      <c r="AN341" s="71"/>
      <c r="AO341" s="71"/>
      <c r="AP341" s="71"/>
      <c r="AQ341" s="71"/>
      <c r="AR341" s="71"/>
      <c r="AS341" s="71"/>
      <c r="AT341" s="71"/>
      <c r="AU341" s="71"/>
      <c r="AV341" s="71"/>
      <c r="AW341" s="71"/>
      <c r="AX341" s="71"/>
      <c r="AY341" s="71"/>
      <c r="AZ341" s="71"/>
      <c r="BA341" s="71"/>
      <c r="BB341" s="71"/>
      <c r="BC341" s="71"/>
      <c r="BD341" s="71"/>
      <c r="BE341" s="71"/>
      <c r="BF341" s="71"/>
      <c r="BG341" s="71"/>
      <c r="BH341" s="71"/>
      <c r="BI341" s="71"/>
      <c r="BJ341" s="71"/>
      <c r="BK341" s="71"/>
      <c r="BL341" s="71"/>
      <c r="BM341" s="71"/>
      <c r="BN341" s="71"/>
      <c r="BO341" s="71"/>
      <c r="BP341" s="71"/>
      <c r="BQ341" s="71"/>
      <c r="BR341" s="71"/>
      <c r="BS341" s="71"/>
      <c r="BT341" s="71"/>
      <c r="BU341" s="71"/>
      <c r="BV341" s="71"/>
      <c r="BW341" s="71"/>
      <c r="BX341" s="71"/>
      <c r="BY341" s="71"/>
      <c r="BZ341" s="71"/>
      <c r="CA341" s="71"/>
      <c r="CB341" s="71"/>
      <c r="CC341" s="71"/>
      <c r="CD341" s="71"/>
      <c r="CE341" s="71"/>
      <c r="CF341" s="71"/>
      <c r="CG341" s="71"/>
      <c r="CH341" s="71"/>
      <c r="CI341" s="71"/>
      <c r="CJ341" s="71"/>
      <c r="CK341" s="71"/>
      <c r="CL341" s="71"/>
      <c r="CM341" s="71"/>
      <c r="CN341" s="71"/>
      <c r="CO341" s="71"/>
      <c r="CP341" s="71"/>
      <c r="CQ341" s="71"/>
      <c r="CR341" s="71"/>
      <c r="CS341" s="71"/>
      <c r="CT341" s="71"/>
      <c r="CU341" s="71"/>
      <c r="CV341" s="71"/>
      <c r="CW341" s="71"/>
      <c r="CX341" s="71"/>
      <c r="CY341" s="71"/>
      <c r="CZ341" s="71"/>
      <c r="DA341" s="71"/>
      <c r="DB341" s="71"/>
      <c r="DC341" s="71"/>
      <c r="DD341" s="71"/>
      <c r="DE341" s="71"/>
      <c r="DF341" s="71"/>
      <c r="DG341" s="71"/>
      <c r="DH341" s="71"/>
      <c r="DI341" s="71"/>
      <c r="DJ341" s="71"/>
      <c r="DK341" s="71"/>
      <c r="DL341" s="71"/>
      <c r="DM341" s="71"/>
      <c r="DN341" s="71"/>
      <c r="DO341" s="71"/>
      <c r="DP341" s="71"/>
      <c r="DQ341" s="71"/>
      <c r="DR341" s="71"/>
      <c r="DS341" s="71"/>
      <c r="DT341" s="71"/>
      <c r="DU341" s="71"/>
      <c r="DV341" s="71"/>
      <c r="DW341" s="71"/>
      <c r="DX341" s="71"/>
      <c r="DY341" s="71"/>
    </row>
    <row r="342" spans="1:129" s="16" customFormat="1" ht="12.75">
      <c r="A342" s="135" t="s">
        <v>204</v>
      </c>
      <c r="B342" s="115"/>
      <c r="C342" s="71"/>
      <c r="D342" s="71"/>
      <c r="E342" s="71"/>
      <c r="F342" s="131"/>
      <c r="G342" s="131"/>
      <c r="H342" s="84"/>
      <c r="I342" s="70"/>
      <c r="J342" s="26"/>
      <c r="K342" s="70"/>
      <c r="L342" s="70"/>
      <c r="M342" s="70"/>
      <c r="N342" s="70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1"/>
      <c r="AP342" s="71"/>
      <c r="AQ342" s="71"/>
      <c r="AR342" s="71"/>
      <c r="AS342" s="71"/>
      <c r="AT342" s="71"/>
      <c r="AU342" s="71"/>
      <c r="AV342" s="71"/>
      <c r="AW342" s="71"/>
      <c r="AX342" s="71"/>
      <c r="AY342" s="71"/>
      <c r="AZ342" s="71"/>
      <c r="BA342" s="71"/>
      <c r="BB342" s="71"/>
      <c r="BC342" s="71"/>
      <c r="BD342" s="71"/>
      <c r="BE342" s="71"/>
      <c r="BF342" s="71"/>
      <c r="BG342" s="71"/>
      <c r="BH342" s="71"/>
      <c r="BI342" s="71"/>
      <c r="BJ342" s="71"/>
      <c r="BK342" s="71"/>
      <c r="BL342" s="71"/>
      <c r="BM342" s="71"/>
      <c r="BN342" s="71"/>
      <c r="BO342" s="71"/>
      <c r="BP342" s="71"/>
      <c r="BQ342" s="71"/>
      <c r="BR342" s="71"/>
      <c r="BS342" s="71"/>
      <c r="BT342" s="71"/>
      <c r="BU342" s="71"/>
      <c r="BV342" s="71"/>
      <c r="BW342" s="71"/>
      <c r="BX342" s="71"/>
      <c r="BY342" s="71"/>
      <c r="BZ342" s="71"/>
      <c r="CA342" s="71"/>
      <c r="CB342" s="71"/>
      <c r="CC342" s="71"/>
      <c r="CD342" s="71"/>
      <c r="CE342" s="71"/>
      <c r="CF342" s="71"/>
      <c r="CG342" s="71"/>
      <c r="CH342" s="71"/>
      <c r="CI342" s="71"/>
      <c r="CJ342" s="71"/>
      <c r="CK342" s="71"/>
      <c r="CL342" s="71"/>
      <c r="CM342" s="71"/>
      <c r="CN342" s="71"/>
      <c r="CO342" s="71"/>
      <c r="CP342" s="71"/>
      <c r="CQ342" s="71"/>
      <c r="CR342" s="71"/>
      <c r="CS342" s="71"/>
      <c r="CT342" s="71"/>
      <c r="CU342" s="71"/>
      <c r="CV342" s="71"/>
      <c r="CW342" s="71"/>
      <c r="CX342" s="71"/>
      <c r="CY342" s="71"/>
      <c r="CZ342" s="71"/>
      <c r="DA342" s="71"/>
      <c r="DB342" s="71"/>
      <c r="DC342" s="71"/>
      <c r="DD342" s="71"/>
      <c r="DE342" s="71"/>
      <c r="DF342" s="71"/>
      <c r="DG342" s="71"/>
      <c r="DH342" s="71"/>
      <c r="DI342" s="71"/>
      <c r="DJ342" s="71"/>
      <c r="DK342" s="71"/>
      <c r="DL342" s="71"/>
      <c r="DM342" s="71"/>
      <c r="DN342" s="71"/>
      <c r="DO342" s="71"/>
      <c r="DP342" s="71"/>
      <c r="DQ342" s="71"/>
      <c r="DR342" s="71"/>
      <c r="DS342" s="71"/>
      <c r="DT342" s="71"/>
      <c r="DU342" s="71"/>
      <c r="DV342" s="71"/>
      <c r="DW342" s="71"/>
      <c r="DX342" s="71"/>
      <c r="DY342" s="71"/>
    </row>
    <row r="343" spans="1:129" s="16" customFormat="1" ht="11.25">
      <c r="A343" s="70"/>
      <c r="B343" s="70"/>
      <c r="C343" s="70"/>
      <c r="D343" s="77"/>
      <c r="E343" s="79"/>
      <c r="F343" s="13"/>
      <c r="G343" s="13"/>
      <c r="H343" s="84"/>
      <c r="I343" s="70"/>
      <c r="J343" s="26"/>
      <c r="K343" s="70"/>
      <c r="L343" s="70"/>
      <c r="M343" s="70"/>
      <c r="N343" s="70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  <c r="AP343" s="71"/>
      <c r="AQ343" s="71"/>
      <c r="AR343" s="71"/>
      <c r="AS343" s="71"/>
      <c r="AT343" s="71"/>
      <c r="AU343" s="71"/>
      <c r="AV343" s="71"/>
      <c r="AW343" s="71"/>
      <c r="AX343" s="71"/>
      <c r="AY343" s="71"/>
      <c r="AZ343" s="71"/>
      <c r="BA343" s="71"/>
      <c r="BB343" s="71"/>
      <c r="BC343" s="71"/>
      <c r="BD343" s="71"/>
      <c r="BE343" s="71"/>
      <c r="BF343" s="71"/>
      <c r="BG343" s="71"/>
      <c r="BH343" s="71"/>
      <c r="BI343" s="71"/>
      <c r="BJ343" s="71"/>
      <c r="BK343" s="71"/>
      <c r="BL343" s="71"/>
      <c r="BM343" s="71"/>
      <c r="BN343" s="71"/>
      <c r="BO343" s="71"/>
      <c r="BP343" s="71"/>
      <c r="BQ343" s="71"/>
      <c r="BR343" s="71"/>
      <c r="BS343" s="71"/>
      <c r="BT343" s="71"/>
      <c r="BU343" s="71"/>
      <c r="BV343" s="71"/>
      <c r="BW343" s="71"/>
      <c r="BX343" s="71"/>
      <c r="BY343" s="71"/>
      <c r="BZ343" s="71"/>
      <c r="CA343" s="71"/>
      <c r="CB343" s="71"/>
      <c r="CC343" s="71"/>
      <c r="CD343" s="71"/>
      <c r="CE343" s="71"/>
      <c r="CF343" s="71"/>
      <c r="CG343" s="71"/>
      <c r="CH343" s="71"/>
      <c r="CI343" s="71"/>
      <c r="CJ343" s="71"/>
      <c r="CK343" s="71"/>
      <c r="CL343" s="71"/>
      <c r="CM343" s="71"/>
      <c r="CN343" s="71"/>
      <c r="CO343" s="71"/>
      <c r="CP343" s="71"/>
      <c r="CQ343" s="71"/>
      <c r="CR343" s="71"/>
      <c r="CS343" s="71"/>
      <c r="CT343" s="71"/>
      <c r="CU343" s="71"/>
      <c r="CV343" s="71"/>
      <c r="CW343" s="71"/>
      <c r="CX343" s="71"/>
      <c r="CY343" s="71"/>
      <c r="CZ343" s="71"/>
      <c r="DA343" s="71"/>
      <c r="DB343" s="71"/>
      <c r="DC343" s="71"/>
      <c r="DD343" s="71"/>
      <c r="DE343" s="71"/>
      <c r="DF343" s="71"/>
      <c r="DG343" s="71"/>
      <c r="DH343" s="71"/>
      <c r="DI343" s="71"/>
      <c r="DJ343" s="71"/>
      <c r="DK343" s="71"/>
      <c r="DL343" s="71"/>
      <c r="DM343" s="71"/>
      <c r="DN343" s="71"/>
      <c r="DO343" s="71"/>
      <c r="DP343" s="71"/>
      <c r="DQ343" s="71"/>
      <c r="DR343" s="71"/>
      <c r="DS343" s="71"/>
      <c r="DT343" s="71"/>
      <c r="DU343" s="71"/>
      <c r="DV343" s="71"/>
      <c r="DW343" s="71"/>
      <c r="DX343" s="71"/>
      <c r="DY343" s="71"/>
    </row>
    <row r="344" spans="1:129" s="16" customFormat="1" ht="11.25">
      <c r="A344" s="70"/>
      <c r="B344" s="70"/>
      <c r="C344" s="70"/>
      <c r="D344" s="77"/>
      <c r="E344" s="79"/>
      <c r="F344" s="13"/>
      <c r="G344" s="13"/>
      <c r="H344" s="84"/>
      <c r="I344" s="70"/>
      <c r="J344" s="26"/>
      <c r="K344" s="70"/>
      <c r="L344" s="70"/>
      <c r="M344" s="70"/>
      <c r="N344" s="70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  <c r="AQ344" s="71"/>
      <c r="AR344" s="71"/>
      <c r="AS344" s="71"/>
      <c r="AT344" s="71"/>
      <c r="AU344" s="71"/>
      <c r="AV344" s="71"/>
      <c r="AW344" s="71"/>
      <c r="AX344" s="71"/>
      <c r="AY344" s="71"/>
      <c r="AZ344" s="71"/>
      <c r="BA344" s="71"/>
      <c r="BB344" s="71"/>
      <c r="BC344" s="71"/>
      <c r="BD344" s="71"/>
      <c r="BE344" s="71"/>
      <c r="BF344" s="71"/>
      <c r="BG344" s="71"/>
      <c r="BH344" s="71"/>
      <c r="BI344" s="71"/>
      <c r="BJ344" s="71"/>
      <c r="BK344" s="71"/>
      <c r="BL344" s="71"/>
      <c r="BM344" s="71"/>
      <c r="BN344" s="71"/>
      <c r="BO344" s="71"/>
      <c r="BP344" s="71"/>
      <c r="BQ344" s="71"/>
      <c r="BR344" s="71"/>
      <c r="BS344" s="71"/>
      <c r="BT344" s="71"/>
      <c r="BU344" s="71"/>
      <c r="BV344" s="71"/>
      <c r="BW344" s="71"/>
      <c r="BX344" s="71"/>
      <c r="BY344" s="71"/>
      <c r="BZ344" s="71"/>
      <c r="CA344" s="71"/>
      <c r="CB344" s="71"/>
      <c r="CC344" s="71"/>
      <c r="CD344" s="71"/>
      <c r="CE344" s="71"/>
      <c r="CF344" s="71"/>
      <c r="CG344" s="71"/>
      <c r="CH344" s="71"/>
      <c r="CI344" s="71"/>
      <c r="CJ344" s="71"/>
      <c r="CK344" s="71"/>
      <c r="CL344" s="71"/>
      <c r="CM344" s="71"/>
      <c r="CN344" s="71"/>
      <c r="CO344" s="71"/>
      <c r="CP344" s="71"/>
      <c r="CQ344" s="71"/>
      <c r="CR344" s="71"/>
      <c r="CS344" s="71"/>
      <c r="CT344" s="71"/>
      <c r="CU344" s="71"/>
      <c r="CV344" s="71"/>
      <c r="CW344" s="71"/>
      <c r="CX344" s="71"/>
      <c r="CY344" s="71"/>
      <c r="CZ344" s="71"/>
      <c r="DA344" s="71"/>
      <c r="DB344" s="71"/>
      <c r="DC344" s="71"/>
      <c r="DD344" s="71"/>
      <c r="DE344" s="71"/>
      <c r="DF344" s="71"/>
      <c r="DG344" s="71"/>
      <c r="DH344" s="71"/>
      <c r="DI344" s="71"/>
      <c r="DJ344" s="71"/>
      <c r="DK344" s="71"/>
      <c r="DL344" s="71"/>
      <c r="DM344" s="71"/>
      <c r="DN344" s="71"/>
      <c r="DO344" s="71"/>
      <c r="DP344" s="71"/>
      <c r="DQ344" s="71"/>
      <c r="DR344" s="71"/>
      <c r="DS344" s="71"/>
      <c r="DT344" s="71"/>
      <c r="DU344" s="71"/>
      <c r="DV344" s="71"/>
      <c r="DW344" s="71"/>
      <c r="DX344" s="71"/>
      <c r="DY344" s="71"/>
    </row>
    <row r="345" spans="1:129" s="16" customFormat="1" ht="11.25">
      <c r="A345" s="27" t="s">
        <v>20</v>
      </c>
      <c r="B345" s="27"/>
      <c r="C345" s="27"/>
      <c r="D345" s="27"/>
      <c r="E345" s="18"/>
      <c r="F345" s="18"/>
      <c r="G345" s="18"/>
      <c r="H345" s="18"/>
      <c r="I345" s="27"/>
      <c r="J345" s="27"/>
      <c r="K345" s="70"/>
      <c r="L345" s="70"/>
      <c r="M345" s="70"/>
      <c r="N345" s="70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  <c r="AL345" s="71"/>
      <c r="AM345" s="71"/>
      <c r="AN345" s="71"/>
      <c r="AO345" s="71"/>
      <c r="AP345" s="71"/>
      <c r="AQ345" s="71"/>
      <c r="AR345" s="71"/>
      <c r="AS345" s="71"/>
      <c r="AT345" s="71"/>
      <c r="AU345" s="71"/>
      <c r="AV345" s="71"/>
      <c r="AW345" s="71"/>
      <c r="AX345" s="71"/>
      <c r="AY345" s="71"/>
      <c r="AZ345" s="71"/>
      <c r="BA345" s="71"/>
      <c r="BB345" s="71"/>
      <c r="BC345" s="71"/>
      <c r="BD345" s="71"/>
      <c r="BE345" s="71"/>
      <c r="BF345" s="71"/>
      <c r="BG345" s="71"/>
      <c r="BH345" s="71"/>
      <c r="BI345" s="71"/>
      <c r="BJ345" s="71"/>
      <c r="BK345" s="71"/>
      <c r="BL345" s="71"/>
      <c r="BM345" s="71"/>
      <c r="BN345" s="71"/>
      <c r="BO345" s="71"/>
      <c r="BP345" s="71"/>
      <c r="BQ345" s="71"/>
      <c r="BR345" s="71"/>
      <c r="BS345" s="71"/>
      <c r="BT345" s="71"/>
      <c r="BU345" s="71"/>
      <c r="BV345" s="71"/>
      <c r="BW345" s="71"/>
      <c r="BX345" s="71"/>
      <c r="BY345" s="71"/>
      <c r="BZ345" s="71"/>
      <c r="CA345" s="71"/>
      <c r="CB345" s="71"/>
      <c r="CC345" s="71"/>
      <c r="CD345" s="71"/>
      <c r="CE345" s="71"/>
      <c r="CF345" s="71"/>
      <c r="CG345" s="71"/>
      <c r="CH345" s="71"/>
      <c r="CI345" s="71"/>
      <c r="CJ345" s="71"/>
      <c r="CK345" s="71"/>
      <c r="CL345" s="71"/>
      <c r="CM345" s="71"/>
      <c r="CN345" s="71"/>
      <c r="CO345" s="71"/>
      <c r="CP345" s="71"/>
      <c r="CQ345" s="71"/>
      <c r="CR345" s="71"/>
      <c r="CS345" s="71"/>
      <c r="CT345" s="71"/>
      <c r="CU345" s="71"/>
      <c r="CV345" s="71"/>
      <c r="CW345" s="71"/>
      <c r="CX345" s="71"/>
      <c r="CY345" s="71"/>
      <c r="CZ345" s="71"/>
      <c r="DA345" s="71"/>
      <c r="DB345" s="71"/>
      <c r="DC345" s="71"/>
      <c r="DD345" s="71"/>
      <c r="DE345" s="71"/>
      <c r="DF345" s="71"/>
      <c r="DG345" s="71"/>
      <c r="DH345" s="71"/>
      <c r="DI345" s="71"/>
      <c r="DJ345" s="71"/>
      <c r="DK345" s="71"/>
      <c r="DL345" s="71"/>
      <c r="DM345" s="71"/>
      <c r="DN345" s="71"/>
      <c r="DO345" s="71"/>
      <c r="DP345" s="71"/>
      <c r="DQ345" s="71"/>
      <c r="DR345" s="71"/>
      <c r="DS345" s="71"/>
      <c r="DT345" s="71"/>
      <c r="DU345" s="71"/>
      <c r="DV345" s="71"/>
      <c r="DW345" s="71"/>
      <c r="DX345" s="71"/>
      <c r="DY345" s="71"/>
    </row>
    <row r="346" spans="1:129" s="16" customFormat="1" ht="11.25">
      <c r="A346" s="27" t="s">
        <v>21</v>
      </c>
      <c r="B346" s="52"/>
      <c r="C346" s="52"/>
      <c r="D346" s="52"/>
      <c r="E346" s="18" t="s">
        <v>22</v>
      </c>
      <c r="F346" s="18" t="s">
        <v>23</v>
      </c>
      <c r="G346" s="18" t="s">
        <v>413</v>
      </c>
      <c r="H346" s="18" t="s">
        <v>24</v>
      </c>
      <c r="I346" s="18" t="s">
        <v>25</v>
      </c>
      <c r="J346" s="18" t="s">
        <v>25</v>
      </c>
      <c r="K346" s="70"/>
      <c r="L346" s="70"/>
      <c r="M346" s="70"/>
      <c r="N346" s="70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  <c r="AL346" s="71"/>
      <c r="AM346" s="71"/>
      <c r="AN346" s="71"/>
      <c r="AO346" s="71"/>
      <c r="AP346" s="71"/>
      <c r="AQ346" s="71"/>
      <c r="AR346" s="71"/>
      <c r="AS346" s="71"/>
      <c r="AT346" s="71"/>
      <c r="AU346" s="71"/>
      <c r="AV346" s="71"/>
      <c r="AW346" s="71"/>
      <c r="AX346" s="71"/>
      <c r="AY346" s="71"/>
      <c r="AZ346" s="71"/>
      <c r="BA346" s="71"/>
      <c r="BB346" s="71"/>
      <c r="BC346" s="71"/>
      <c r="BD346" s="71"/>
      <c r="BE346" s="71"/>
      <c r="BF346" s="71"/>
      <c r="BG346" s="71"/>
      <c r="BH346" s="71"/>
      <c r="BI346" s="71"/>
      <c r="BJ346" s="71"/>
      <c r="BK346" s="71"/>
      <c r="BL346" s="71"/>
      <c r="BM346" s="71"/>
      <c r="BN346" s="71"/>
      <c r="BO346" s="71"/>
      <c r="BP346" s="71"/>
      <c r="BQ346" s="71"/>
      <c r="BR346" s="71"/>
      <c r="BS346" s="71"/>
      <c r="BT346" s="71"/>
      <c r="BU346" s="71"/>
      <c r="BV346" s="71"/>
      <c r="BW346" s="71"/>
      <c r="BX346" s="71"/>
      <c r="BY346" s="71"/>
      <c r="BZ346" s="71"/>
      <c r="CA346" s="71"/>
      <c r="CB346" s="71"/>
      <c r="CC346" s="71"/>
      <c r="CD346" s="71"/>
      <c r="CE346" s="71"/>
      <c r="CF346" s="71"/>
      <c r="CG346" s="71"/>
      <c r="CH346" s="71"/>
      <c r="CI346" s="71"/>
      <c r="CJ346" s="71"/>
      <c r="CK346" s="71"/>
      <c r="CL346" s="71"/>
      <c r="CM346" s="71"/>
      <c r="CN346" s="71"/>
      <c r="CO346" s="71"/>
      <c r="CP346" s="71"/>
      <c r="CQ346" s="71"/>
      <c r="CR346" s="71"/>
      <c r="CS346" s="71"/>
      <c r="CT346" s="71"/>
      <c r="CU346" s="71"/>
      <c r="CV346" s="71"/>
      <c r="CW346" s="71"/>
      <c r="CX346" s="71"/>
      <c r="CY346" s="71"/>
      <c r="CZ346" s="71"/>
      <c r="DA346" s="71"/>
      <c r="DB346" s="71"/>
      <c r="DC346" s="71"/>
      <c r="DD346" s="71"/>
      <c r="DE346" s="71"/>
      <c r="DF346" s="71"/>
      <c r="DG346" s="71"/>
      <c r="DH346" s="71"/>
      <c r="DI346" s="71"/>
      <c r="DJ346" s="71"/>
      <c r="DK346" s="71"/>
      <c r="DL346" s="71"/>
      <c r="DM346" s="71"/>
      <c r="DN346" s="71"/>
      <c r="DO346" s="71"/>
      <c r="DP346" s="71"/>
      <c r="DQ346" s="71"/>
      <c r="DR346" s="71"/>
      <c r="DS346" s="71"/>
      <c r="DT346" s="71"/>
      <c r="DU346" s="71"/>
      <c r="DV346" s="71"/>
      <c r="DW346" s="71"/>
      <c r="DX346" s="71"/>
      <c r="DY346" s="71"/>
    </row>
    <row r="347" spans="1:129" s="16" customFormat="1" ht="11.25">
      <c r="A347" s="27" t="s">
        <v>26</v>
      </c>
      <c r="B347" s="18"/>
      <c r="C347" s="18" t="s">
        <v>27</v>
      </c>
      <c r="D347" s="52"/>
      <c r="E347" s="18" t="s">
        <v>28</v>
      </c>
      <c r="F347" s="18">
        <v>2019</v>
      </c>
      <c r="G347" s="18">
        <v>2019</v>
      </c>
      <c r="H347" s="18"/>
      <c r="I347" s="18" t="s">
        <v>29</v>
      </c>
      <c r="J347" s="18" t="s">
        <v>30</v>
      </c>
      <c r="K347" s="70"/>
      <c r="L347" s="70"/>
      <c r="M347" s="70"/>
      <c r="N347" s="70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  <c r="AH347" s="71"/>
      <c r="AI347" s="71"/>
      <c r="AJ347" s="71"/>
      <c r="AK347" s="71"/>
      <c r="AL347" s="71"/>
      <c r="AM347" s="71"/>
      <c r="AN347" s="71"/>
      <c r="AO347" s="71"/>
      <c r="AP347" s="71"/>
      <c r="AQ347" s="71"/>
      <c r="AR347" s="71"/>
      <c r="AS347" s="71"/>
      <c r="AT347" s="71"/>
      <c r="AU347" s="71"/>
      <c r="AV347" s="71"/>
      <c r="AW347" s="71"/>
      <c r="AX347" s="71"/>
      <c r="AY347" s="71"/>
      <c r="AZ347" s="71"/>
      <c r="BA347" s="71"/>
      <c r="BB347" s="71"/>
      <c r="BC347" s="71"/>
      <c r="BD347" s="71"/>
      <c r="BE347" s="71"/>
      <c r="BF347" s="71"/>
      <c r="BG347" s="71"/>
      <c r="BH347" s="71"/>
      <c r="BI347" s="71"/>
      <c r="BJ347" s="71"/>
      <c r="BK347" s="71"/>
      <c r="BL347" s="71"/>
      <c r="BM347" s="71"/>
      <c r="BN347" s="71"/>
      <c r="BO347" s="71"/>
      <c r="BP347" s="71"/>
      <c r="BQ347" s="71"/>
      <c r="BR347" s="71"/>
      <c r="BS347" s="71"/>
      <c r="BT347" s="71"/>
      <c r="BU347" s="71"/>
      <c r="BV347" s="71"/>
      <c r="BW347" s="71"/>
      <c r="BX347" s="71"/>
      <c r="BY347" s="71"/>
      <c r="BZ347" s="71"/>
      <c r="CA347" s="71"/>
      <c r="CB347" s="71"/>
      <c r="CC347" s="71"/>
      <c r="CD347" s="71"/>
      <c r="CE347" s="71"/>
      <c r="CF347" s="71"/>
      <c r="CG347" s="71"/>
      <c r="CH347" s="71"/>
      <c r="CI347" s="71"/>
      <c r="CJ347" s="71"/>
      <c r="CK347" s="71"/>
      <c r="CL347" s="71"/>
      <c r="CM347" s="71"/>
      <c r="CN347" s="71"/>
      <c r="CO347" s="71"/>
      <c r="CP347" s="71"/>
      <c r="CQ347" s="71"/>
      <c r="CR347" s="71"/>
      <c r="CS347" s="71"/>
      <c r="CT347" s="71"/>
      <c r="CU347" s="71"/>
      <c r="CV347" s="71"/>
      <c r="CW347" s="71"/>
      <c r="CX347" s="71"/>
      <c r="CY347" s="71"/>
      <c r="CZ347" s="71"/>
      <c r="DA347" s="71"/>
      <c r="DB347" s="71"/>
      <c r="DC347" s="71"/>
      <c r="DD347" s="71"/>
      <c r="DE347" s="71"/>
      <c r="DF347" s="71"/>
      <c r="DG347" s="71"/>
      <c r="DH347" s="71"/>
      <c r="DI347" s="71"/>
      <c r="DJ347" s="71"/>
      <c r="DK347" s="71"/>
      <c r="DL347" s="71"/>
      <c r="DM347" s="71"/>
      <c r="DN347" s="71"/>
      <c r="DO347" s="71"/>
      <c r="DP347" s="71"/>
      <c r="DQ347" s="71"/>
      <c r="DR347" s="71"/>
      <c r="DS347" s="71"/>
      <c r="DT347" s="71"/>
      <c r="DU347" s="71"/>
      <c r="DV347" s="71"/>
      <c r="DW347" s="71"/>
      <c r="DX347" s="71"/>
      <c r="DY347" s="71"/>
    </row>
    <row r="348" spans="1:129" s="16" customFormat="1" ht="11.25">
      <c r="A348" s="27" t="s">
        <v>31</v>
      </c>
      <c r="B348" s="27"/>
      <c r="C348" s="27"/>
      <c r="D348" s="27"/>
      <c r="E348" s="18">
        <v>2018</v>
      </c>
      <c r="F348" s="18" t="s">
        <v>32</v>
      </c>
      <c r="G348" s="18"/>
      <c r="H348" s="195">
        <v>2019</v>
      </c>
      <c r="I348" s="18"/>
      <c r="J348" s="18"/>
      <c r="K348" s="70"/>
      <c r="L348" s="70"/>
      <c r="M348" s="70"/>
      <c r="N348" s="70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  <c r="AL348" s="71"/>
      <c r="AM348" s="71"/>
      <c r="AN348" s="71"/>
      <c r="AO348" s="71"/>
      <c r="AP348" s="71"/>
      <c r="AQ348" s="71"/>
      <c r="AR348" s="71"/>
      <c r="AS348" s="71"/>
      <c r="AT348" s="71"/>
      <c r="AU348" s="71"/>
      <c r="AV348" s="71"/>
      <c r="AW348" s="71"/>
      <c r="AX348" s="71"/>
      <c r="AY348" s="71"/>
      <c r="AZ348" s="71"/>
      <c r="BA348" s="71"/>
      <c r="BB348" s="71"/>
      <c r="BC348" s="71"/>
      <c r="BD348" s="71"/>
      <c r="BE348" s="71"/>
      <c r="BF348" s="71"/>
      <c r="BG348" s="71"/>
      <c r="BH348" s="71"/>
      <c r="BI348" s="71"/>
      <c r="BJ348" s="71"/>
      <c r="BK348" s="71"/>
      <c r="BL348" s="71"/>
      <c r="BM348" s="71"/>
      <c r="BN348" s="71"/>
      <c r="BO348" s="71"/>
      <c r="BP348" s="71"/>
      <c r="BQ348" s="71"/>
      <c r="BR348" s="71"/>
      <c r="BS348" s="71"/>
      <c r="BT348" s="71"/>
      <c r="BU348" s="71"/>
      <c r="BV348" s="71"/>
      <c r="BW348" s="71"/>
      <c r="BX348" s="71"/>
      <c r="BY348" s="71"/>
      <c r="BZ348" s="71"/>
      <c r="CA348" s="71"/>
      <c r="CB348" s="71"/>
      <c r="CC348" s="71"/>
      <c r="CD348" s="71"/>
      <c r="CE348" s="71"/>
      <c r="CF348" s="71"/>
      <c r="CG348" s="71"/>
      <c r="CH348" s="71"/>
      <c r="CI348" s="71"/>
      <c r="CJ348" s="71"/>
      <c r="CK348" s="71"/>
      <c r="CL348" s="71"/>
      <c r="CM348" s="71"/>
      <c r="CN348" s="71"/>
      <c r="CO348" s="71"/>
      <c r="CP348" s="71"/>
      <c r="CQ348" s="71"/>
      <c r="CR348" s="71"/>
      <c r="CS348" s="71"/>
      <c r="CT348" s="71"/>
      <c r="CU348" s="71"/>
      <c r="CV348" s="71"/>
      <c r="CW348" s="71"/>
      <c r="CX348" s="71"/>
      <c r="CY348" s="71"/>
      <c r="CZ348" s="71"/>
      <c r="DA348" s="71"/>
      <c r="DB348" s="71"/>
      <c r="DC348" s="71"/>
      <c r="DD348" s="71"/>
      <c r="DE348" s="71"/>
      <c r="DF348" s="71"/>
      <c r="DG348" s="71"/>
      <c r="DH348" s="71"/>
      <c r="DI348" s="71"/>
      <c r="DJ348" s="71"/>
      <c r="DK348" s="71"/>
      <c r="DL348" s="71"/>
      <c r="DM348" s="71"/>
      <c r="DN348" s="71"/>
      <c r="DO348" s="71"/>
      <c r="DP348" s="71"/>
      <c r="DQ348" s="71"/>
      <c r="DR348" s="71"/>
      <c r="DS348" s="71"/>
      <c r="DT348" s="71"/>
      <c r="DU348" s="71"/>
      <c r="DV348" s="71"/>
      <c r="DW348" s="71"/>
      <c r="DX348" s="71"/>
      <c r="DY348" s="71"/>
    </row>
    <row r="349" spans="1:129" s="16" customFormat="1" ht="11.25">
      <c r="A349" s="53"/>
      <c r="B349" s="53"/>
      <c r="C349" s="54">
        <v>1</v>
      </c>
      <c r="D349" s="53"/>
      <c r="E349" s="54">
        <v>2</v>
      </c>
      <c r="F349" s="54">
        <v>3</v>
      </c>
      <c r="G349" s="54"/>
      <c r="H349" s="55">
        <v>4</v>
      </c>
      <c r="I349" s="56">
        <v>5</v>
      </c>
      <c r="J349" s="22">
        <v>6</v>
      </c>
      <c r="K349" s="70"/>
      <c r="L349" s="70"/>
      <c r="M349" s="70"/>
      <c r="N349" s="70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  <c r="AJ349" s="71"/>
      <c r="AK349" s="71"/>
      <c r="AL349" s="71"/>
      <c r="AM349" s="71"/>
      <c r="AN349" s="71"/>
      <c r="AO349" s="71"/>
      <c r="AP349" s="71"/>
      <c r="AQ349" s="71"/>
      <c r="AR349" s="71"/>
      <c r="AS349" s="71"/>
      <c r="AT349" s="71"/>
      <c r="AU349" s="71"/>
      <c r="AV349" s="71"/>
      <c r="AW349" s="71"/>
      <c r="AX349" s="71"/>
      <c r="AY349" s="71"/>
      <c r="AZ349" s="71"/>
      <c r="BA349" s="71"/>
      <c r="BB349" s="71"/>
      <c r="BC349" s="71"/>
      <c r="BD349" s="71"/>
      <c r="BE349" s="71"/>
      <c r="BF349" s="71"/>
      <c r="BG349" s="71"/>
      <c r="BH349" s="71"/>
      <c r="BI349" s="71"/>
      <c r="BJ349" s="71"/>
      <c r="BK349" s="71"/>
      <c r="BL349" s="71"/>
      <c r="BM349" s="71"/>
      <c r="BN349" s="71"/>
      <c r="BO349" s="71"/>
      <c r="BP349" s="71"/>
      <c r="BQ349" s="71"/>
      <c r="BR349" s="71"/>
      <c r="BS349" s="71"/>
      <c r="BT349" s="71"/>
      <c r="BU349" s="71"/>
      <c r="BV349" s="71"/>
      <c r="BW349" s="71"/>
      <c r="BX349" s="71"/>
      <c r="BY349" s="71"/>
      <c r="BZ349" s="71"/>
      <c r="CA349" s="71"/>
      <c r="CB349" s="71"/>
      <c r="CC349" s="71"/>
      <c r="CD349" s="71"/>
      <c r="CE349" s="71"/>
      <c r="CF349" s="71"/>
      <c r="CG349" s="71"/>
      <c r="CH349" s="71"/>
      <c r="CI349" s="71"/>
      <c r="CJ349" s="71"/>
      <c r="CK349" s="71"/>
      <c r="CL349" s="71"/>
      <c r="CM349" s="71"/>
      <c r="CN349" s="71"/>
      <c r="CO349" s="71"/>
      <c r="CP349" s="71"/>
      <c r="CQ349" s="71"/>
      <c r="CR349" s="71"/>
      <c r="CS349" s="71"/>
      <c r="CT349" s="71"/>
      <c r="CU349" s="71"/>
      <c r="CV349" s="71"/>
      <c r="CW349" s="71"/>
      <c r="CX349" s="71"/>
      <c r="CY349" s="71"/>
      <c r="CZ349" s="71"/>
      <c r="DA349" s="71"/>
      <c r="DB349" s="71"/>
      <c r="DC349" s="71"/>
      <c r="DD349" s="71"/>
      <c r="DE349" s="71"/>
      <c r="DF349" s="71"/>
      <c r="DG349" s="71"/>
      <c r="DH349" s="71"/>
      <c r="DI349" s="71"/>
      <c r="DJ349" s="71"/>
      <c r="DK349" s="71"/>
      <c r="DL349" s="71"/>
      <c r="DM349" s="71"/>
      <c r="DN349" s="71"/>
      <c r="DO349" s="71"/>
      <c r="DP349" s="71"/>
      <c r="DQ349" s="71"/>
      <c r="DR349" s="71"/>
      <c r="DS349" s="71"/>
      <c r="DT349" s="71"/>
      <c r="DU349" s="71"/>
      <c r="DV349" s="71"/>
      <c r="DW349" s="71"/>
      <c r="DX349" s="71"/>
      <c r="DY349" s="71"/>
    </row>
    <row r="350" spans="1:129" s="16" customFormat="1" ht="11.25">
      <c r="A350" s="61">
        <v>8</v>
      </c>
      <c r="B350" s="61"/>
      <c r="C350" s="61" t="s">
        <v>172</v>
      </c>
      <c r="D350" s="62"/>
      <c r="E350" s="108">
        <v>0</v>
      </c>
      <c r="F350" s="64">
        <f>F351+F354</f>
        <v>21000</v>
      </c>
      <c r="G350" s="64">
        <f>G351+G354</f>
        <v>21000</v>
      </c>
      <c r="H350" s="108">
        <f>H351+H354</f>
        <v>1272537</v>
      </c>
      <c r="I350" s="108">
        <v>0</v>
      </c>
      <c r="J350" s="108"/>
      <c r="K350" s="70"/>
      <c r="L350" s="70"/>
      <c r="M350" s="70"/>
      <c r="N350" s="70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  <c r="AH350" s="71"/>
      <c r="AI350" s="71"/>
      <c r="AJ350" s="71"/>
      <c r="AK350" s="71"/>
      <c r="AL350" s="71"/>
      <c r="AM350" s="71"/>
      <c r="AN350" s="71"/>
      <c r="AO350" s="71"/>
      <c r="AP350" s="71"/>
      <c r="AQ350" s="71"/>
      <c r="AR350" s="71"/>
      <c r="AS350" s="71"/>
      <c r="AT350" s="71"/>
      <c r="AU350" s="71"/>
      <c r="AV350" s="71"/>
      <c r="AW350" s="71"/>
      <c r="AX350" s="71"/>
      <c r="AY350" s="71"/>
      <c r="AZ350" s="71"/>
      <c r="BA350" s="71"/>
      <c r="BB350" s="71"/>
      <c r="BC350" s="71"/>
      <c r="BD350" s="71"/>
      <c r="BE350" s="71"/>
      <c r="BF350" s="71"/>
      <c r="BG350" s="71"/>
      <c r="BH350" s="71"/>
      <c r="BI350" s="71"/>
      <c r="BJ350" s="71"/>
      <c r="BK350" s="71"/>
      <c r="BL350" s="71"/>
      <c r="BM350" s="71"/>
      <c r="BN350" s="71"/>
      <c r="BO350" s="71"/>
      <c r="BP350" s="71"/>
      <c r="BQ350" s="71"/>
      <c r="BR350" s="71"/>
      <c r="BS350" s="71"/>
      <c r="BT350" s="71"/>
      <c r="BU350" s="71"/>
      <c r="BV350" s="71"/>
      <c r="BW350" s="71"/>
      <c r="BX350" s="71"/>
      <c r="BY350" s="71"/>
      <c r="BZ350" s="71"/>
      <c r="CA350" s="71"/>
      <c r="CB350" s="71"/>
      <c r="CC350" s="71"/>
      <c r="CD350" s="71"/>
      <c r="CE350" s="71"/>
      <c r="CF350" s="71"/>
      <c r="CG350" s="71"/>
      <c r="CH350" s="71"/>
      <c r="CI350" s="71"/>
      <c r="CJ350" s="71"/>
      <c r="CK350" s="71"/>
      <c r="CL350" s="71"/>
      <c r="CM350" s="71"/>
      <c r="CN350" s="71"/>
      <c r="CO350" s="71"/>
      <c r="CP350" s="71"/>
      <c r="CQ350" s="71"/>
      <c r="CR350" s="71"/>
      <c r="CS350" s="71"/>
      <c r="CT350" s="71"/>
      <c r="CU350" s="71"/>
      <c r="CV350" s="71"/>
      <c r="CW350" s="71"/>
      <c r="CX350" s="71"/>
      <c r="CY350" s="71"/>
      <c r="CZ350" s="71"/>
      <c r="DA350" s="71"/>
      <c r="DB350" s="71"/>
      <c r="DC350" s="71"/>
      <c r="DD350" s="71"/>
      <c r="DE350" s="71"/>
      <c r="DF350" s="71"/>
      <c r="DG350" s="71"/>
      <c r="DH350" s="71"/>
      <c r="DI350" s="71"/>
      <c r="DJ350" s="71"/>
      <c r="DK350" s="71"/>
      <c r="DL350" s="71"/>
      <c r="DM350" s="71"/>
      <c r="DN350" s="71"/>
      <c r="DO350" s="71"/>
      <c r="DP350" s="71"/>
      <c r="DQ350" s="71"/>
      <c r="DR350" s="71"/>
      <c r="DS350" s="71"/>
      <c r="DT350" s="71"/>
      <c r="DU350" s="71"/>
      <c r="DV350" s="71"/>
      <c r="DW350" s="71"/>
      <c r="DX350" s="71"/>
      <c r="DY350" s="71"/>
    </row>
    <row r="351" spans="1:129" s="16" customFormat="1" ht="11.25">
      <c r="A351" s="65"/>
      <c r="B351" s="66">
        <v>81</v>
      </c>
      <c r="C351" s="65" t="s">
        <v>173</v>
      </c>
      <c r="D351" s="67"/>
      <c r="E351" s="81">
        <v>0</v>
      </c>
      <c r="F351" s="69">
        <f>F352</f>
        <v>20000</v>
      </c>
      <c r="G351" s="69">
        <f>G352</f>
        <v>20000</v>
      </c>
      <c r="H351" s="81">
        <v>0</v>
      </c>
      <c r="I351" s="220"/>
      <c r="J351" s="81"/>
      <c r="K351" s="70"/>
      <c r="L351" s="70"/>
      <c r="M351" s="70"/>
      <c r="N351" s="70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  <c r="AH351" s="71"/>
      <c r="AI351" s="71"/>
      <c r="AJ351" s="71"/>
      <c r="AK351" s="71"/>
      <c r="AL351" s="71"/>
      <c r="AM351" s="71"/>
      <c r="AN351" s="71"/>
      <c r="AO351" s="71"/>
      <c r="AP351" s="71"/>
      <c r="AQ351" s="71"/>
      <c r="AR351" s="71"/>
      <c r="AS351" s="71"/>
      <c r="AT351" s="71"/>
      <c r="AU351" s="71"/>
      <c r="AV351" s="71"/>
      <c r="AW351" s="71"/>
      <c r="AX351" s="71"/>
      <c r="AY351" s="71"/>
      <c r="AZ351" s="71"/>
      <c r="BA351" s="71"/>
      <c r="BB351" s="71"/>
      <c r="BC351" s="71"/>
      <c r="BD351" s="71"/>
      <c r="BE351" s="71"/>
      <c r="BF351" s="71"/>
      <c r="BG351" s="71"/>
      <c r="BH351" s="71"/>
      <c r="BI351" s="71"/>
      <c r="BJ351" s="71"/>
      <c r="BK351" s="71"/>
      <c r="BL351" s="71"/>
      <c r="BM351" s="71"/>
      <c r="BN351" s="71"/>
      <c r="BO351" s="71"/>
      <c r="BP351" s="71"/>
      <c r="BQ351" s="71"/>
      <c r="BR351" s="71"/>
      <c r="BS351" s="71"/>
      <c r="BT351" s="71"/>
      <c r="BU351" s="71"/>
      <c r="BV351" s="71"/>
      <c r="BW351" s="71"/>
      <c r="BX351" s="71"/>
      <c r="BY351" s="71"/>
      <c r="BZ351" s="71"/>
      <c r="CA351" s="71"/>
      <c r="CB351" s="71"/>
      <c r="CC351" s="71"/>
      <c r="CD351" s="71"/>
      <c r="CE351" s="71"/>
      <c r="CF351" s="71"/>
      <c r="CG351" s="71"/>
      <c r="CH351" s="71"/>
      <c r="CI351" s="71"/>
      <c r="CJ351" s="71"/>
      <c r="CK351" s="71"/>
      <c r="CL351" s="71"/>
      <c r="CM351" s="71"/>
      <c r="CN351" s="71"/>
      <c r="CO351" s="71"/>
      <c r="CP351" s="71"/>
      <c r="CQ351" s="71"/>
      <c r="CR351" s="71"/>
      <c r="CS351" s="71"/>
      <c r="CT351" s="71"/>
      <c r="CU351" s="71"/>
      <c r="CV351" s="71"/>
      <c r="CW351" s="71"/>
      <c r="CX351" s="71"/>
      <c r="CY351" s="71"/>
      <c r="CZ351" s="71"/>
      <c r="DA351" s="71"/>
      <c r="DB351" s="71"/>
      <c r="DC351" s="71"/>
      <c r="DD351" s="71"/>
      <c r="DE351" s="71"/>
      <c r="DF351" s="71"/>
      <c r="DG351" s="71"/>
      <c r="DH351" s="71"/>
      <c r="DI351" s="71"/>
      <c r="DJ351" s="71"/>
      <c r="DK351" s="71"/>
      <c r="DL351" s="71"/>
      <c r="DM351" s="71"/>
      <c r="DN351" s="71"/>
      <c r="DO351" s="71"/>
      <c r="DP351" s="71"/>
      <c r="DQ351" s="71"/>
      <c r="DR351" s="71"/>
      <c r="DS351" s="71"/>
      <c r="DT351" s="71"/>
      <c r="DU351" s="71"/>
      <c r="DV351" s="71"/>
      <c r="DW351" s="71"/>
      <c r="DX351" s="71"/>
      <c r="DY351" s="71"/>
    </row>
    <row r="352" spans="1:129" s="16" customFormat="1" ht="11.25">
      <c r="A352" s="65"/>
      <c r="B352" s="72">
        <v>812</v>
      </c>
      <c r="C352" s="65" t="s">
        <v>174</v>
      </c>
      <c r="D352" s="67"/>
      <c r="E352" s="81">
        <v>0</v>
      </c>
      <c r="F352" s="69">
        <f>F353</f>
        <v>20000</v>
      </c>
      <c r="G352" s="69">
        <f>G353</f>
        <v>20000</v>
      </c>
      <c r="H352" s="81">
        <v>0</v>
      </c>
      <c r="I352" s="81">
        <v>0</v>
      </c>
      <c r="J352" s="81"/>
      <c r="K352" s="70"/>
      <c r="L352" s="70"/>
      <c r="M352" s="70"/>
      <c r="N352" s="70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  <c r="AL352" s="71"/>
      <c r="AM352" s="71"/>
      <c r="AN352" s="71"/>
      <c r="AO352" s="71"/>
      <c r="AP352" s="71"/>
      <c r="AQ352" s="71"/>
      <c r="AR352" s="71"/>
      <c r="AS352" s="71"/>
      <c r="AT352" s="71"/>
      <c r="AU352" s="71"/>
      <c r="AV352" s="71"/>
      <c r="AW352" s="71"/>
      <c r="AX352" s="71"/>
      <c r="AY352" s="71"/>
      <c r="AZ352" s="71"/>
      <c r="BA352" s="71"/>
      <c r="BB352" s="71"/>
      <c r="BC352" s="71"/>
      <c r="BD352" s="71"/>
      <c r="BE352" s="71"/>
      <c r="BF352" s="71"/>
      <c r="BG352" s="71"/>
      <c r="BH352" s="71"/>
      <c r="BI352" s="71"/>
      <c r="BJ352" s="71"/>
      <c r="BK352" s="71"/>
      <c r="BL352" s="71"/>
      <c r="BM352" s="71"/>
      <c r="BN352" s="71"/>
      <c r="BO352" s="71"/>
      <c r="BP352" s="71"/>
      <c r="BQ352" s="71"/>
      <c r="BR352" s="71"/>
      <c r="BS352" s="71"/>
      <c r="BT352" s="71"/>
      <c r="BU352" s="71"/>
      <c r="BV352" s="71"/>
      <c r="BW352" s="71"/>
      <c r="BX352" s="71"/>
      <c r="BY352" s="71"/>
      <c r="BZ352" s="71"/>
      <c r="CA352" s="71"/>
      <c r="CB352" s="71"/>
      <c r="CC352" s="71"/>
      <c r="CD352" s="71"/>
      <c r="CE352" s="71"/>
      <c r="CF352" s="71"/>
      <c r="CG352" s="71"/>
      <c r="CH352" s="71"/>
      <c r="CI352" s="71"/>
      <c r="CJ352" s="71"/>
      <c r="CK352" s="71"/>
      <c r="CL352" s="71"/>
      <c r="CM352" s="71"/>
      <c r="CN352" s="71"/>
      <c r="CO352" s="71"/>
      <c r="CP352" s="71"/>
      <c r="CQ352" s="71"/>
      <c r="CR352" s="71"/>
      <c r="CS352" s="71"/>
      <c r="CT352" s="71"/>
      <c r="CU352" s="71"/>
      <c r="CV352" s="71"/>
      <c r="CW352" s="71"/>
      <c r="CX352" s="71"/>
      <c r="CY352" s="71"/>
      <c r="CZ352" s="71"/>
      <c r="DA352" s="71"/>
      <c r="DB352" s="71"/>
      <c r="DC352" s="71"/>
      <c r="DD352" s="71"/>
      <c r="DE352" s="71"/>
      <c r="DF352" s="71"/>
      <c r="DG352" s="71"/>
      <c r="DH352" s="71"/>
      <c r="DI352" s="71"/>
      <c r="DJ352" s="71"/>
      <c r="DK352" s="71"/>
      <c r="DL352" s="71"/>
      <c r="DM352" s="71"/>
      <c r="DN352" s="71"/>
      <c r="DO352" s="71"/>
      <c r="DP352" s="71"/>
      <c r="DQ352" s="71"/>
      <c r="DR352" s="71"/>
      <c r="DS352" s="71"/>
      <c r="DT352" s="71"/>
      <c r="DU352" s="71"/>
      <c r="DV352" s="71"/>
      <c r="DW352" s="71"/>
      <c r="DX352" s="71"/>
      <c r="DY352" s="71"/>
    </row>
    <row r="353" spans="1:129" s="16" customFormat="1" ht="11.25">
      <c r="A353" s="70"/>
      <c r="B353" s="70">
        <v>8121</v>
      </c>
      <c r="C353" s="70" t="s">
        <v>175</v>
      </c>
      <c r="D353" s="77"/>
      <c r="E353" s="232">
        <v>0</v>
      </c>
      <c r="F353" s="231">
        <v>20000</v>
      </c>
      <c r="G353" s="231">
        <v>20000</v>
      </c>
      <c r="H353" s="232">
        <v>0</v>
      </c>
      <c r="I353" s="84">
        <v>0</v>
      </c>
      <c r="J353" s="25"/>
      <c r="K353" s="70"/>
      <c r="L353" s="70"/>
      <c r="M353" s="70"/>
      <c r="N353" s="70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  <c r="AH353" s="71"/>
      <c r="AI353" s="71"/>
      <c r="AJ353" s="71"/>
      <c r="AK353" s="71"/>
      <c r="AL353" s="71"/>
      <c r="AM353" s="71"/>
      <c r="AN353" s="71"/>
      <c r="AO353" s="71"/>
      <c r="AP353" s="71"/>
      <c r="AQ353" s="71"/>
      <c r="AR353" s="71"/>
      <c r="AS353" s="71"/>
      <c r="AT353" s="71"/>
      <c r="AU353" s="71"/>
      <c r="AV353" s="71"/>
      <c r="AW353" s="71"/>
      <c r="AX353" s="71"/>
      <c r="AY353" s="71"/>
      <c r="AZ353" s="71"/>
      <c r="BA353" s="71"/>
      <c r="BB353" s="71"/>
      <c r="BC353" s="71"/>
      <c r="BD353" s="71"/>
      <c r="BE353" s="71"/>
      <c r="BF353" s="71"/>
      <c r="BG353" s="71"/>
      <c r="BH353" s="71"/>
      <c r="BI353" s="71"/>
      <c r="BJ353" s="71"/>
      <c r="BK353" s="71"/>
      <c r="BL353" s="71"/>
      <c r="BM353" s="71"/>
      <c r="BN353" s="71"/>
      <c r="BO353" s="71"/>
      <c r="BP353" s="71"/>
      <c r="BQ353" s="71"/>
      <c r="BR353" s="71"/>
      <c r="BS353" s="71"/>
      <c r="BT353" s="71"/>
      <c r="BU353" s="71"/>
      <c r="BV353" s="71"/>
      <c r="BW353" s="71"/>
      <c r="BX353" s="71"/>
      <c r="BY353" s="71"/>
      <c r="BZ353" s="71"/>
      <c r="CA353" s="71"/>
      <c r="CB353" s="71"/>
      <c r="CC353" s="71"/>
      <c r="CD353" s="71"/>
      <c r="CE353" s="71"/>
      <c r="CF353" s="71"/>
      <c r="CG353" s="71"/>
      <c r="CH353" s="71"/>
      <c r="CI353" s="71"/>
      <c r="CJ353" s="71"/>
      <c r="CK353" s="71"/>
      <c r="CL353" s="71"/>
      <c r="CM353" s="71"/>
      <c r="CN353" s="71"/>
      <c r="CO353" s="71"/>
      <c r="CP353" s="71"/>
      <c r="CQ353" s="71"/>
      <c r="CR353" s="71"/>
      <c r="CS353" s="71"/>
      <c r="CT353" s="71"/>
      <c r="CU353" s="71"/>
      <c r="CV353" s="71"/>
      <c r="CW353" s="71"/>
      <c r="CX353" s="71"/>
      <c r="CY353" s="71"/>
      <c r="CZ353" s="71"/>
      <c r="DA353" s="71"/>
      <c r="DB353" s="71"/>
      <c r="DC353" s="71"/>
      <c r="DD353" s="71"/>
      <c r="DE353" s="71"/>
      <c r="DF353" s="71"/>
      <c r="DG353" s="71"/>
      <c r="DH353" s="71"/>
      <c r="DI353" s="71"/>
      <c r="DJ353" s="71"/>
      <c r="DK353" s="71"/>
      <c r="DL353" s="71"/>
      <c r="DM353" s="71"/>
      <c r="DN353" s="71"/>
      <c r="DO353" s="71"/>
      <c r="DP353" s="71"/>
      <c r="DQ353" s="71"/>
      <c r="DR353" s="71"/>
      <c r="DS353" s="71"/>
      <c r="DT353" s="71"/>
      <c r="DU353" s="71"/>
      <c r="DV353" s="71"/>
      <c r="DW353" s="71"/>
      <c r="DX353" s="71"/>
      <c r="DY353" s="71"/>
    </row>
    <row r="354" spans="1:129" s="16" customFormat="1" ht="11.25">
      <c r="A354" s="65"/>
      <c r="B354" s="66">
        <v>84</v>
      </c>
      <c r="C354" s="65" t="s">
        <v>176</v>
      </c>
      <c r="D354" s="67"/>
      <c r="E354" s="81">
        <v>0</v>
      </c>
      <c r="F354" s="69">
        <f aca="true" t="shared" si="9" ref="F354:H355">F355</f>
        <v>1000</v>
      </c>
      <c r="G354" s="69">
        <f t="shared" si="9"/>
        <v>1000</v>
      </c>
      <c r="H354" s="81">
        <f t="shared" si="9"/>
        <v>1272537</v>
      </c>
      <c r="I354" s="81">
        <v>0</v>
      </c>
      <c r="J354" s="81"/>
      <c r="K354" s="70"/>
      <c r="L354" s="70"/>
      <c r="M354" s="70"/>
      <c r="N354" s="70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1"/>
      <c r="AI354" s="71"/>
      <c r="AJ354" s="71"/>
      <c r="AK354" s="71"/>
      <c r="AL354" s="71"/>
      <c r="AM354" s="71"/>
      <c r="AN354" s="71"/>
      <c r="AO354" s="71"/>
      <c r="AP354" s="71"/>
      <c r="AQ354" s="71"/>
      <c r="AR354" s="71"/>
      <c r="AS354" s="71"/>
      <c r="AT354" s="71"/>
      <c r="AU354" s="71"/>
      <c r="AV354" s="71"/>
      <c r="AW354" s="71"/>
      <c r="AX354" s="71"/>
      <c r="AY354" s="71"/>
      <c r="AZ354" s="71"/>
      <c r="BA354" s="71"/>
      <c r="BB354" s="71"/>
      <c r="BC354" s="71"/>
      <c r="BD354" s="71"/>
      <c r="BE354" s="71"/>
      <c r="BF354" s="71"/>
      <c r="BG354" s="71"/>
      <c r="BH354" s="71"/>
      <c r="BI354" s="71"/>
      <c r="BJ354" s="71"/>
      <c r="BK354" s="71"/>
      <c r="BL354" s="71"/>
      <c r="BM354" s="71"/>
      <c r="BN354" s="71"/>
      <c r="BO354" s="71"/>
      <c r="BP354" s="71"/>
      <c r="BQ354" s="71"/>
      <c r="BR354" s="71"/>
      <c r="BS354" s="71"/>
      <c r="BT354" s="71"/>
      <c r="BU354" s="71"/>
      <c r="BV354" s="71"/>
      <c r="BW354" s="71"/>
      <c r="BX354" s="71"/>
      <c r="BY354" s="71"/>
      <c r="BZ354" s="71"/>
      <c r="CA354" s="71"/>
      <c r="CB354" s="71"/>
      <c r="CC354" s="71"/>
      <c r="CD354" s="71"/>
      <c r="CE354" s="71"/>
      <c r="CF354" s="71"/>
      <c r="CG354" s="71"/>
      <c r="CH354" s="71"/>
      <c r="CI354" s="71"/>
      <c r="CJ354" s="71"/>
      <c r="CK354" s="71"/>
      <c r="CL354" s="71"/>
      <c r="CM354" s="71"/>
      <c r="CN354" s="71"/>
      <c r="CO354" s="71"/>
      <c r="CP354" s="71"/>
      <c r="CQ354" s="71"/>
      <c r="CR354" s="71"/>
      <c r="CS354" s="71"/>
      <c r="CT354" s="71"/>
      <c r="CU354" s="71"/>
      <c r="CV354" s="71"/>
      <c r="CW354" s="71"/>
      <c r="CX354" s="71"/>
      <c r="CY354" s="71"/>
      <c r="CZ354" s="71"/>
      <c r="DA354" s="71"/>
      <c r="DB354" s="71"/>
      <c r="DC354" s="71"/>
      <c r="DD354" s="71"/>
      <c r="DE354" s="71"/>
      <c r="DF354" s="71"/>
      <c r="DG354" s="71"/>
      <c r="DH354" s="71"/>
      <c r="DI354" s="71"/>
      <c r="DJ354" s="71"/>
      <c r="DK354" s="71"/>
      <c r="DL354" s="71"/>
      <c r="DM354" s="71"/>
      <c r="DN354" s="71"/>
      <c r="DO354" s="71"/>
      <c r="DP354" s="71"/>
      <c r="DQ354" s="71"/>
      <c r="DR354" s="71"/>
      <c r="DS354" s="71"/>
      <c r="DT354" s="71"/>
      <c r="DU354" s="71"/>
      <c r="DV354" s="71"/>
      <c r="DW354" s="71"/>
      <c r="DX354" s="71"/>
      <c r="DY354" s="71"/>
    </row>
    <row r="355" spans="1:129" s="16" customFormat="1" ht="11.25">
      <c r="A355" s="65"/>
      <c r="B355" s="72">
        <v>844</v>
      </c>
      <c r="C355" s="65" t="s">
        <v>177</v>
      </c>
      <c r="D355" s="67"/>
      <c r="E355" s="81">
        <v>0</v>
      </c>
      <c r="F355" s="69">
        <f t="shared" si="9"/>
        <v>1000</v>
      </c>
      <c r="G355" s="69">
        <f t="shared" si="9"/>
        <v>1000</v>
      </c>
      <c r="H355" s="81">
        <f t="shared" si="9"/>
        <v>1272537</v>
      </c>
      <c r="I355" s="81">
        <v>0</v>
      </c>
      <c r="J355" s="81"/>
      <c r="K355" s="70"/>
      <c r="L355" s="70"/>
      <c r="M355" s="70"/>
      <c r="N355" s="70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  <c r="AH355" s="71"/>
      <c r="AI355" s="71"/>
      <c r="AJ355" s="71"/>
      <c r="AK355" s="71"/>
      <c r="AL355" s="71"/>
      <c r="AM355" s="71"/>
      <c r="AN355" s="71"/>
      <c r="AO355" s="71"/>
      <c r="AP355" s="71"/>
      <c r="AQ355" s="71"/>
      <c r="AR355" s="71"/>
      <c r="AS355" s="71"/>
      <c r="AT355" s="71"/>
      <c r="AU355" s="71"/>
      <c r="AV355" s="71"/>
      <c r="AW355" s="71"/>
      <c r="AX355" s="71"/>
      <c r="AY355" s="71"/>
      <c r="AZ355" s="71"/>
      <c r="BA355" s="71"/>
      <c r="BB355" s="71"/>
      <c r="BC355" s="71"/>
      <c r="BD355" s="71"/>
      <c r="BE355" s="71"/>
      <c r="BF355" s="71"/>
      <c r="BG355" s="71"/>
      <c r="BH355" s="71"/>
      <c r="BI355" s="71"/>
      <c r="BJ355" s="71"/>
      <c r="BK355" s="71"/>
      <c r="BL355" s="71"/>
      <c r="BM355" s="71"/>
      <c r="BN355" s="71"/>
      <c r="BO355" s="71"/>
      <c r="BP355" s="71"/>
      <c r="BQ355" s="71"/>
      <c r="BR355" s="71"/>
      <c r="BS355" s="71"/>
      <c r="BT355" s="71"/>
      <c r="BU355" s="71"/>
      <c r="BV355" s="71"/>
      <c r="BW355" s="71"/>
      <c r="BX355" s="71"/>
      <c r="BY355" s="71"/>
      <c r="BZ355" s="71"/>
      <c r="CA355" s="71"/>
      <c r="CB355" s="71"/>
      <c r="CC355" s="71"/>
      <c r="CD355" s="71"/>
      <c r="CE355" s="71"/>
      <c r="CF355" s="71"/>
      <c r="CG355" s="71"/>
      <c r="CH355" s="71"/>
      <c r="CI355" s="71"/>
      <c r="CJ355" s="71"/>
      <c r="CK355" s="71"/>
      <c r="CL355" s="71"/>
      <c r="CM355" s="71"/>
      <c r="CN355" s="71"/>
      <c r="CO355" s="71"/>
      <c r="CP355" s="71"/>
      <c r="CQ355" s="71"/>
      <c r="CR355" s="71"/>
      <c r="CS355" s="71"/>
      <c r="CT355" s="71"/>
      <c r="CU355" s="71"/>
      <c r="CV355" s="71"/>
      <c r="CW355" s="71"/>
      <c r="CX355" s="71"/>
      <c r="CY355" s="71"/>
      <c r="CZ355" s="71"/>
      <c r="DA355" s="71"/>
      <c r="DB355" s="71"/>
      <c r="DC355" s="71"/>
      <c r="DD355" s="71"/>
      <c r="DE355" s="71"/>
      <c r="DF355" s="71"/>
      <c r="DG355" s="71"/>
      <c r="DH355" s="71"/>
      <c r="DI355" s="71"/>
      <c r="DJ355" s="71"/>
      <c r="DK355" s="71"/>
      <c r="DL355" s="71"/>
      <c r="DM355" s="71"/>
      <c r="DN355" s="71"/>
      <c r="DO355" s="71"/>
      <c r="DP355" s="71"/>
      <c r="DQ355" s="71"/>
      <c r="DR355" s="71"/>
      <c r="DS355" s="71"/>
      <c r="DT355" s="71"/>
      <c r="DU355" s="71"/>
      <c r="DV355" s="71"/>
      <c r="DW355" s="71"/>
      <c r="DX355" s="71"/>
      <c r="DY355" s="71"/>
    </row>
    <row r="356" spans="1:129" s="16" customFormat="1" ht="11.25">
      <c r="A356" s="70"/>
      <c r="B356" s="70">
        <v>8441</v>
      </c>
      <c r="C356" s="70" t="s">
        <v>178</v>
      </c>
      <c r="D356" s="77"/>
      <c r="E356" s="232">
        <v>0</v>
      </c>
      <c r="F356" s="231">
        <v>1000</v>
      </c>
      <c r="G356" s="231">
        <v>1000</v>
      </c>
      <c r="H356" s="232">
        <v>1272537</v>
      </c>
      <c r="I356" s="84">
        <v>0</v>
      </c>
      <c r="J356" s="25"/>
      <c r="K356" s="70"/>
      <c r="L356" s="70"/>
      <c r="M356" s="70"/>
      <c r="N356" s="70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  <c r="AQ356" s="71"/>
      <c r="AR356" s="71"/>
      <c r="AS356" s="71"/>
      <c r="AT356" s="71"/>
      <c r="AU356" s="71"/>
      <c r="AV356" s="71"/>
      <c r="AW356" s="71"/>
      <c r="AX356" s="71"/>
      <c r="AY356" s="71"/>
      <c r="AZ356" s="71"/>
      <c r="BA356" s="71"/>
      <c r="BB356" s="71"/>
      <c r="BC356" s="71"/>
      <c r="BD356" s="71"/>
      <c r="BE356" s="71"/>
      <c r="BF356" s="71"/>
      <c r="BG356" s="71"/>
      <c r="BH356" s="71"/>
      <c r="BI356" s="71"/>
      <c r="BJ356" s="71"/>
      <c r="BK356" s="71"/>
      <c r="BL356" s="71"/>
      <c r="BM356" s="71"/>
      <c r="BN356" s="71"/>
      <c r="BO356" s="71"/>
      <c r="BP356" s="71"/>
      <c r="BQ356" s="71"/>
      <c r="BR356" s="71"/>
      <c r="BS356" s="71"/>
      <c r="BT356" s="71"/>
      <c r="BU356" s="71"/>
      <c r="BV356" s="71"/>
      <c r="BW356" s="71"/>
      <c r="BX356" s="71"/>
      <c r="BY356" s="71"/>
      <c r="BZ356" s="71"/>
      <c r="CA356" s="71"/>
      <c r="CB356" s="71"/>
      <c r="CC356" s="71"/>
      <c r="CD356" s="71"/>
      <c r="CE356" s="71"/>
      <c r="CF356" s="71"/>
      <c r="CG356" s="71"/>
      <c r="CH356" s="71"/>
      <c r="CI356" s="71"/>
      <c r="CJ356" s="71"/>
      <c r="CK356" s="71"/>
      <c r="CL356" s="71"/>
      <c r="CM356" s="71"/>
      <c r="CN356" s="71"/>
      <c r="CO356" s="71"/>
      <c r="CP356" s="71"/>
      <c r="CQ356" s="71"/>
      <c r="CR356" s="71"/>
      <c r="CS356" s="71"/>
      <c r="CT356" s="71"/>
      <c r="CU356" s="71"/>
      <c r="CV356" s="71"/>
      <c r="CW356" s="71"/>
      <c r="CX356" s="71"/>
      <c r="CY356" s="71"/>
      <c r="CZ356" s="71"/>
      <c r="DA356" s="71"/>
      <c r="DB356" s="71"/>
      <c r="DC356" s="71"/>
      <c r="DD356" s="71"/>
      <c r="DE356" s="71"/>
      <c r="DF356" s="71"/>
      <c r="DG356" s="71"/>
      <c r="DH356" s="71"/>
      <c r="DI356" s="71"/>
      <c r="DJ356" s="71"/>
      <c r="DK356" s="71"/>
      <c r="DL356" s="71"/>
      <c r="DM356" s="71"/>
      <c r="DN356" s="71"/>
      <c r="DO356" s="71"/>
      <c r="DP356" s="71"/>
      <c r="DQ356" s="71"/>
      <c r="DR356" s="71"/>
      <c r="DS356" s="71"/>
      <c r="DT356" s="71"/>
      <c r="DU356" s="71"/>
      <c r="DV356" s="71"/>
      <c r="DW356" s="71"/>
      <c r="DX356" s="71"/>
      <c r="DY356" s="71"/>
    </row>
    <row r="357" spans="1:129" s="16" customFormat="1" ht="11.25">
      <c r="A357" s="97">
        <v>5</v>
      </c>
      <c r="B357" s="105"/>
      <c r="C357" s="97" t="s">
        <v>203</v>
      </c>
      <c r="D357" s="105"/>
      <c r="E357" s="63">
        <f aca="true" t="shared" si="10" ref="E357:H359">E358</f>
        <v>50603.21</v>
      </c>
      <c r="F357" s="63">
        <f t="shared" si="10"/>
        <v>700000</v>
      </c>
      <c r="G357" s="63">
        <f t="shared" si="10"/>
        <v>700000</v>
      </c>
      <c r="H357" s="63">
        <f t="shared" si="10"/>
        <v>960048</v>
      </c>
      <c r="I357" s="61"/>
      <c r="J357" s="61"/>
      <c r="K357" s="70"/>
      <c r="L357" s="70"/>
      <c r="M357" s="70"/>
      <c r="N357" s="70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  <c r="AH357" s="71"/>
      <c r="AI357" s="71"/>
      <c r="AJ357" s="71"/>
      <c r="AK357" s="71"/>
      <c r="AL357" s="71"/>
      <c r="AM357" s="71"/>
      <c r="AN357" s="71"/>
      <c r="AO357" s="71"/>
      <c r="AP357" s="71"/>
      <c r="AQ357" s="71"/>
      <c r="AR357" s="71"/>
      <c r="AS357" s="71"/>
      <c r="AT357" s="71"/>
      <c r="AU357" s="71"/>
      <c r="AV357" s="71"/>
      <c r="AW357" s="71"/>
      <c r="AX357" s="71"/>
      <c r="AY357" s="71"/>
      <c r="AZ357" s="71"/>
      <c r="BA357" s="71"/>
      <c r="BB357" s="71"/>
      <c r="BC357" s="71"/>
      <c r="BD357" s="71"/>
      <c r="BE357" s="71"/>
      <c r="BF357" s="71"/>
      <c r="BG357" s="71"/>
      <c r="BH357" s="71"/>
      <c r="BI357" s="71"/>
      <c r="BJ357" s="71"/>
      <c r="BK357" s="71"/>
      <c r="BL357" s="71"/>
      <c r="BM357" s="71"/>
      <c r="BN357" s="71"/>
      <c r="BO357" s="71"/>
      <c r="BP357" s="71"/>
      <c r="BQ357" s="71"/>
      <c r="BR357" s="71"/>
      <c r="BS357" s="71"/>
      <c r="BT357" s="71"/>
      <c r="BU357" s="71"/>
      <c r="BV357" s="71"/>
      <c r="BW357" s="71"/>
      <c r="BX357" s="71"/>
      <c r="BY357" s="71"/>
      <c r="BZ357" s="71"/>
      <c r="CA357" s="71"/>
      <c r="CB357" s="71"/>
      <c r="CC357" s="71"/>
      <c r="CD357" s="71"/>
      <c r="CE357" s="71"/>
      <c r="CF357" s="71"/>
      <c r="CG357" s="71"/>
      <c r="CH357" s="71"/>
      <c r="CI357" s="71"/>
      <c r="CJ357" s="71"/>
      <c r="CK357" s="71"/>
      <c r="CL357" s="71"/>
      <c r="CM357" s="71"/>
      <c r="CN357" s="71"/>
      <c r="CO357" s="71"/>
      <c r="CP357" s="71"/>
      <c r="CQ357" s="71"/>
      <c r="CR357" s="71"/>
      <c r="CS357" s="71"/>
      <c r="CT357" s="71"/>
      <c r="CU357" s="71"/>
      <c r="CV357" s="71"/>
      <c r="CW357" s="71"/>
      <c r="CX357" s="71"/>
      <c r="CY357" s="71"/>
      <c r="CZ357" s="71"/>
      <c r="DA357" s="71"/>
      <c r="DB357" s="71"/>
      <c r="DC357" s="71"/>
      <c r="DD357" s="71"/>
      <c r="DE357" s="71"/>
      <c r="DF357" s="71"/>
      <c r="DG357" s="71"/>
      <c r="DH357" s="71"/>
      <c r="DI357" s="71"/>
      <c r="DJ357" s="71"/>
      <c r="DK357" s="71"/>
      <c r="DL357" s="71"/>
      <c r="DM357" s="71"/>
      <c r="DN357" s="71"/>
      <c r="DO357" s="71"/>
      <c r="DP357" s="71"/>
      <c r="DQ357" s="71"/>
      <c r="DR357" s="71"/>
      <c r="DS357" s="71"/>
      <c r="DT357" s="71"/>
      <c r="DU357" s="71"/>
      <c r="DV357" s="71"/>
      <c r="DW357" s="71"/>
      <c r="DX357" s="71"/>
      <c r="DY357" s="71"/>
    </row>
    <row r="358" spans="1:129" s="16" customFormat="1" ht="11.25">
      <c r="A358" s="99"/>
      <c r="B358" s="100">
        <v>54</v>
      </c>
      <c r="C358" s="99" t="s">
        <v>116</v>
      </c>
      <c r="D358" s="106"/>
      <c r="E358" s="68">
        <f t="shared" si="10"/>
        <v>50603.21</v>
      </c>
      <c r="F358" s="68">
        <f t="shared" si="10"/>
        <v>700000</v>
      </c>
      <c r="G358" s="68">
        <f t="shared" si="10"/>
        <v>700000</v>
      </c>
      <c r="H358" s="68">
        <f t="shared" si="10"/>
        <v>960048</v>
      </c>
      <c r="I358" s="219">
        <f>H358*100/E358</f>
        <v>1897.2077067838186</v>
      </c>
      <c r="J358" s="219">
        <f>H358*100/F358</f>
        <v>137.14971428571428</v>
      </c>
      <c r="K358" s="70"/>
      <c r="L358" s="70"/>
      <c r="M358" s="70"/>
      <c r="N358" s="70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  <c r="AH358" s="71"/>
      <c r="AI358" s="71"/>
      <c r="AJ358" s="71"/>
      <c r="AK358" s="71"/>
      <c r="AL358" s="71"/>
      <c r="AM358" s="71"/>
      <c r="AN358" s="71"/>
      <c r="AO358" s="71"/>
      <c r="AP358" s="71"/>
      <c r="AQ358" s="71"/>
      <c r="AR358" s="71"/>
      <c r="AS358" s="71"/>
      <c r="AT358" s="71"/>
      <c r="AU358" s="71"/>
      <c r="AV358" s="71"/>
      <c r="AW358" s="71"/>
      <c r="AX358" s="71"/>
      <c r="AY358" s="71"/>
      <c r="AZ358" s="71"/>
      <c r="BA358" s="71"/>
      <c r="BB358" s="71"/>
      <c r="BC358" s="71"/>
      <c r="BD358" s="71"/>
      <c r="BE358" s="71"/>
      <c r="BF358" s="71"/>
      <c r="BG358" s="71"/>
      <c r="BH358" s="71"/>
      <c r="BI358" s="71"/>
      <c r="BJ358" s="71"/>
      <c r="BK358" s="71"/>
      <c r="BL358" s="71"/>
      <c r="BM358" s="71"/>
      <c r="BN358" s="71"/>
      <c r="BO358" s="71"/>
      <c r="BP358" s="71"/>
      <c r="BQ358" s="71"/>
      <c r="BR358" s="71"/>
      <c r="BS358" s="71"/>
      <c r="BT358" s="71"/>
      <c r="BU358" s="71"/>
      <c r="BV358" s="71"/>
      <c r="BW358" s="71"/>
      <c r="BX358" s="71"/>
      <c r="BY358" s="71"/>
      <c r="BZ358" s="71"/>
      <c r="CA358" s="71"/>
      <c r="CB358" s="71"/>
      <c r="CC358" s="71"/>
      <c r="CD358" s="71"/>
      <c r="CE358" s="71"/>
      <c r="CF358" s="71"/>
      <c r="CG358" s="71"/>
      <c r="CH358" s="71"/>
      <c r="CI358" s="71"/>
      <c r="CJ358" s="71"/>
      <c r="CK358" s="71"/>
      <c r="CL358" s="71"/>
      <c r="CM358" s="71"/>
      <c r="CN358" s="71"/>
      <c r="CO358" s="71"/>
      <c r="CP358" s="71"/>
      <c r="CQ358" s="71"/>
      <c r="CR358" s="71"/>
      <c r="CS358" s="71"/>
      <c r="CT358" s="71"/>
      <c r="CU358" s="71"/>
      <c r="CV358" s="71"/>
      <c r="CW358" s="71"/>
      <c r="CX358" s="71"/>
      <c r="CY358" s="71"/>
      <c r="CZ358" s="71"/>
      <c r="DA358" s="71"/>
      <c r="DB358" s="71"/>
      <c r="DC358" s="71"/>
      <c r="DD358" s="71"/>
      <c r="DE358" s="71"/>
      <c r="DF358" s="71"/>
      <c r="DG358" s="71"/>
      <c r="DH358" s="71"/>
      <c r="DI358" s="71"/>
      <c r="DJ358" s="71"/>
      <c r="DK358" s="71"/>
      <c r="DL358" s="71"/>
      <c r="DM358" s="71"/>
      <c r="DN358" s="71"/>
      <c r="DO358" s="71"/>
      <c r="DP358" s="71"/>
      <c r="DQ358" s="71"/>
      <c r="DR358" s="71"/>
      <c r="DS358" s="71"/>
      <c r="DT358" s="71"/>
      <c r="DU358" s="71"/>
      <c r="DV358" s="71"/>
      <c r="DW358" s="71"/>
      <c r="DX358" s="71"/>
      <c r="DY358" s="71"/>
    </row>
    <row r="359" spans="1:129" s="16" customFormat="1" ht="11.25">
      <c r="A359" s="99"/>
      <c r="B359" s="102">
        <v>542</v>
      </c>
      <c r="C359" s="99" t="s">
        <v>116</v>
      </c>
      <c r="D359" s="106"/>
      <c r="E359" s="68">
        <f t="shared" si="10"/>
        <v>50603.21</v>
      </c>
      <c r="F359" s="68">
        <f t="shared" si="10"/>
        <v>700000</v>
      </c>
      <c r="G359" s="68">
        <f t="shared" si="10"/>
        <v>700000</v>
      </c>
      <c r="H359" s="68">
        <f t="shared" si="10"/>
        <v>960048</v>
      </c>
      <c r="I359" s="219">
        <f>H359*100/E359</f>
        <v>1897.2077067838186</v>
      </c>
      <c r="J359" s="219">
        <f>H359*100/F359</f>
        <v>137.14971428571428</v>
      </c>
      <c r="K359" s="70"/>
      <c r="L359" s="70"/>
      <c r="M359" s="70"/>
      <c r="N359" s="70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  <c r="AH359" s="71"/>
      <c r="AI359" s="71"/>
      <c r="AJ359" s="71"/>
      <c r="AK359" s="71"/>
      <c r="AL359" s="71"/>
      <c r="AM359" s="71"/>
      <c r="AN359" s="71"/>
      <c r="AO359" s="71"/>
      <c r="AP359" s="71"/>
      <c r="AQ359" s="71"/>
      <c r="AR359" s="71"/>
      <c r="AS359" s="71"/>
      <c r="AT359" s="71"/>
      <c r="AU359" s="71"/>
      <c r="AV359" s="71"/>
      <c r="AW359" s="71"/>
      <c r="AX359" s="71"/>
      <c r="AY359" s="71"/>
      <c r="AZ359" s="71"/>
      <c r="BA359" s="71"/>
      <c r="BB359" s="71"/>
      <c r="BC359" s="71"/>
      <c r="BD359" s="71"/>
      <c r="BE359" s="71"/>
      <c r="BF359" s="71"/>
      <c r="BG359" s="71"/>
      <c r="BH359" s="71"/>
      <c r="BI359" s="71"/>
      <c r="BJ359" s="71"/>
      <c r="BK359" s="71"/>
      <c r="BL359" s="71"/>
      <c r="BM359" s="71"/>
      <c r="BN359" s="71"/>
      <c r="BO359" s="71"/>
      <c r="BP359" s="71"/>
      <c r="BQ359" s="71"/>
      <c r="BR359" s="71"/>
      <c r="BS359" s="71"/>
      <c r="BT359" s="71"/>
      <c r="BU359" s="71"/>
      <c r="BV359" s="71"/>
      <c r="BW359" s="71"/>
      <c r="BX359" s="71"/>
      <c r="BY359" s="71"/>
      <c r="BZ359" s="71"/>
      <c r="CA359" s="71"/>
      <c r="CB359" s="71"/>
      <c r="CC359" s="71"/>
      <c r="CD359" s="71"/>
      <c r="CE359" s="71"/>
      <c r="CF359" s="71"/>
      <c r="CG359" s="71"/>
      <c r="CH359" s="71"/>
      <c r="CI359" s="71"/>
      <c r="CJ359" s="71"/>
      <c r="CK359" s="71"/>
      <c r="CL359" s="71"/>
      <c r="CM359" s="71"/>
      <c r="CN359" s="71"/>
      <c r="CO359" s="71"/>
      <c r="CP359" s="71"/>
      <c r="CQ359" s="71"/>
      <c r="CR359" s="71"/>
      <c r="CS359" s="71"/>
      <c r="CT359" s="71"/>
      <c r="CU359" s="71"/>
      <c r="CV359" s="71"/>
      <c r="CW359" s="71"/>
      <c r="CX359" s="71"/>
      <c r="CY359" s="71"/>
      <c r="CZ359" s="71"/>
      <c r="DA359" s="71"/>
      <c r="DB359" s="71"/>
      <c r="DC359" s="71"/>
      <c r="DD359" s="71"/>
      <c r="DE359" s="71"/>
      <c r="DF359" s="71"/>
      <c r="DG359" s="71"/>
      <c r="DH359" s="71"/>
      <c r="DI359" s="71"/>
      <c r="DJ359" s="71"/>
      <c r="DK359" s="71"/>
      <c r="DL359" s="71"/>
      <c r="DM359" s="71"/>
      <c r="DN359" s="71"/>
      <c r="DO359" s="71"/>
      <c r="DP359" s="71"/>
      <c r="DQ359" s="71"/>
      <c r="DR359" s="71"/>
      <c r="DS359" s="71"/>
      <c r="DT359" s="71"/>
      <c r="DU359" s="71"/>
      <c r="DV359" s="71"/>
      <c r="DW359" s="71"/>
      <c r="DX359" s="71"/>
      <c r="DY359" s="71"/>
    </row>
    <row r="360" spans="1:129" s="16" customFormat="1" ht="11.25">
      <c r="A360" s="70"/>
      <c r="B360" s="70">
        <v>5423</v>
      </c>
      <c r="C360" s="36" t="s">
        <v>116</v>
      </c>
      <c r="D360" s="107"/>
      <c r="E360" s="230">
        <v>50603.21</v>
      </c>
      <c r="F360" s="231">
        <v>700000</v>
      </c>
      <c r="G360" s="231">
        <v>700000</v>
      </c>
      <c r="H360" s="232">
        <v>960048</v>
      </c>
      <c r="I360" s="84">
        <v>0</v>
      </c>
      <c r="J360" s="26"/>
      <c r="K360" s="70"/>
      <c r="L360" s="70"/>
      <c r="M360" s="70"/>
      <c r="N360" s="70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X360" s="71"/>
      <c r="AY360" s="71"/>
      <c r="AZ360" s="71"/>
      <c r="BA360" s="71"/>
      <c r="BB360" s="71"/>
      <c r="BC360" s="71"/>
      <c r="BD360" s="71"/>
      <c r="BE360" s="71"/>
      <c r="BF360" s="71"/>
      <c r="BG360" s="71"/>
      <c r="BH360" s="71"/>
      <c r="BI360" s="71"/>
      <c r="BJ360" s="71"/>
      <c r="BK360" s="71"/>
      <c r="BL360" s="71"/>
      <c r="BM360" s="71"/>
      <c r="BN360" s="71"/>
      <c r="BO360" s="71"/>
      <c r="BP360" s="71"/>
      <c r="BQ360" s="71"/>
      <c r="BR360" s="71"/>
      <c r="BS360" s="71"/>
      <c r="BT360" s="71"/>
      <c r="BU360" s="71"/>
      <c r="BV360" s="71"/>
      <c r="BW360" s="71"/>
      <c r="BX360" s="71"/>
      <c r="BY360" s="71"/>
      <c r="BZ360" s="71"/>
      <c r="CA360" s="71"/>
      <c r="CB360" s="71"/>
      <c r="CC360" s="71"/>
      <c r="CD360" s="71"/>
      <c r="CE360" s="71"/>
      <c r="CF360" s="71"/>
      <c r="CG360" s="71"/>
      <c r="CH360" s="71"/>
      <c r="CI360" s="71"/>
      <c r="CJ360" s="71"/>
      <c r="CK360" s="71"/>
      <c r="CL360" s="71"/>
      <c r="CM360" s="71"/>
      <c r="CN360" s="71"/>
      <c r="CO360" s="71"/>
      <c r="CP360" s="71"/>
      <c r="CQ360" s="71"/>
      <c r="CR360" s="71"/>
      <c r="CS360" s="71"/>
      <c r="CT360" s="71"/>
      <c r="CU360" s="71"/>
      <c r="CV360" s="71"/>
      <c r="CW360" s="71"/>
      <c r="CX360" s="71"/>
      <c r="CY360" s="71"/>
      <c r="CZ360" s="71"/>
      <c r="DA360" s="71"/>
      <c r="DB360" s="71"/>
      <c r="DC360" s="71"/>
      <c r="DD360" s="71"/>
      <c r="DE360" s="71"/>
      <c r="DF360" s="71"/>
      <c r="DG360" s="71"/>
      <c r="DH360" s="71"/>
      <c r="DI360" s="71"/>
      <c r="DJ360" s="71"/>
      <c r="DK360" s="71"/>
      <c r="DL360" s="71"/>
      <c r="DM360" s="71"/>
      <c r="DN360" s="71"/>
      <c r="DO360" s="71"/>
      <c r="DP360" s="71"/>
      <c r="DQ360" s="71"/>
      <c r="DR360" s="71"/>
      <c r="DS360" s="71"/>
      <c r="DT360" s="71"/>
      <c r="DU360" s="71"/>
      <c r="DV360" s="71"/>
      <c r="DW360" s="71"/>
      <c r="DX360" s="71"/>
      <c r="DY360" s="71"/>
    </row>
    <row r="361" spans="1:129" s="16" customFormat="1" ht="11.25">
      <c r="A361" s="70"/>
      <c r="B361" s="70"/>
      <c r="C361" s="70"/>
      <c r="D361" s="77"/>
      <c r="E361" s="79"/>
      <c r="F361" s="13"/>
      <c r="G361" s="13"/>
      <c r="H361" s="84"/>
      <c r="I361" s="70"/>
      <c r="J361" s="26"/>
      <c r="K361" s="70"/>
      <c r="L361" s="70"/>
      <c r="M361" s="70"/>
      <c r="N361" s="70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  <c r="AH361" s="71"/>
      <c r="AI361" s="71"/>
      <c r="AJ361" s="71"/>
      <c r="AK361" s="71"/>
      <c r="AL361" s="71"/>
      <c r="AM361" s="71"/>
      <c r="AN361" s="71"/>
      <c r="AO361" s="71"/>
      <c r="AP361" s="71"/>
      <c r="AQ361" s="71"/>
      <c r="AR361" s="71"/>
      <c r="AS361" s="71"/>
      <c r="AT361" s="71"/>
      <c r="AU361" s="71"/>
      <c r="AV361" s="71"/>
      <c r="AW361" s="71"/>
      <c r="AX361" s="71"/>
      <c r="AY361" s="71"/>
      <c r="AZ361" s="71"/>
      <c r="BA361" s="71"/>
      <c r="BB361" s="71"/>
      <c r="BC361" s="71"/>
      <c r="BD361" s="71"/>
      <c r="BE361" s="71"/>
      <c r="BF361" s="71"/>
      <c r="BG361" s="71"/>
      <c r="BH361" s="71"/>
      <c r="BI361" s="71"/>
      <c r="BJ361" s="71"/>
      <c r="BK361" s="71"/>
      <c r="BL361" s="71"/>
      <c r="BM361" s="71"/>
      <c r="BN361" s="71"/>
      <c r="BO361" s="71"/>
      <c r="BP361" s="71"/>
      <c r="BQ361" s="71"/>
      <c r="BR361" s="71"/>
      <c r="BS361" s="71"/>
      <c r="BT361" s="71"/>
      <c r="BU361" s="71"/>
      <c r="BV361" s="71"/>
      <c r="BW361" s="71"/>
      <c r="BX361" s="71"/>
      <c r="BY361" s="71"/>
      <c r="BZ361" s="71"/>
      <c r="CA361" s="71"/>
      <c r="CB361" s="71"/>
      <c r="CC361" s="71"/>
      <c r="CD361" s="71"/>
      <c r="CE361" s="71"/>
      <c r="CF361" s="71"/>
      <c r="CG361" s="71"/>
      <c r="CH361" s="71"/>
      <c r="CI361" s="71"/>
      <c r="CJ361" s="71"/>
      <c r="CK361" s="71"/>
      <c r="CL361" s="71"/>
      <c r="CM361" s="71"/>
      <c r="CN361" s="71"/>
      <c r="CO361" s="71"/>
      <c r="CP361" s="71"/>
      <c r="CQ361" s="71"/>
      <c r="CR361" s="71"/>
      <c r="CS361" s="71"/>
      <c r="CT361" s="71"/>
      <c r="CU361" s="71"/>
      <c r="CV361" s="71"/>
      <c r="CW361" s="71"/>
      <c r="CX361" s="71"/>
      <c r="CY361" s="71"/>
      <c r="CZ361" s="71"/>
      <c r="DA361" s="71"/>
      <c r="DB361" s="71"/>
      <c r="DC361" s="71"/>
      <c r="DD361" s="71"/>
      <c r="DE361" s="71"/>
      <c r="DF361" s="71"/>
      <c r="DG361" s="71"/>
      <c r="DH361" s="71"/>
      <c r="DI361" s="71"/>
      <c r="DJ361" s="71"/>
      <c r="DK361" s="71"/>
      <c r="DL361" s="71"/>
      <c r="DM361" s="71"/>
      <c r="DN361" s="71"/>
      <c r="DO361" s="71"/>
      <c r="DP361" s="71"/>
      <c r="DQ361" s="71"/>
      <c r="DR361" s="71"/>
      <c r="DS361" s="71"/>
      <c r="DT361" s="71"/>
      <c r="DU361" s="71"/>
      <c r="DV361" s="71"/>
      <c r="DW361" s="71"/>
      <c r="DX361" s="71"/>
      <c r="DY361" s="71"/>
    </row>
    <row r="362" spans="1:129" s="16" customFormat="1" ht="11.25">
      <c r="A362" s="70"/>
      <c r="B362" s="70"/>
      <c r="C362" s="70"/>
      <c r="D362" s="77"/>
      <c r="E362" s="79"/>
      <c r="F362" s="13"/>
      <c r="G362" s="13"/>
      <c r="H362" s="84"/>
      <c r="I362" s="70"/>
      <c r="J362" s="26"/>
      <c r="K362" s="70"/>
      <c r="L362" s="70"/>
      <c r="M362" s="70"/>
      <c r="N362" s="70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  <c r="AH362" s="71"/>
      <c r="AI362" s="71"/>
      <c r="AJ362" s="71"/>
      <c r="AK362" s="71"/>
      <c r="AL362" s="71"/>
      <c r="AM362" s="71"/>
      <c r="AN362" s="71"/>
      <c r="AO362" s="71"/>
      <c r="AP362" s="71"/>
      <c r="AQ362" s="71"/>
      <c r="AR362" s="71"/>
      <c r="AS362" s="71"/>
      <c r="AT362" s="71"/>
      <c r="AU362" s="71"/>
      <c r="AV362" s="71"/>
      <c r="AW362" s="71"/>
      <c r="AX362" s="71"/>
      <c r="AY362" s="71"/>
      <c r="AZ362" s="71"/>
      <c r="BA362" s="71"/>
      <c r="BB362" s="71"/>
      <c r="BC362" s="71"/>
      <c r="BD362" s="71"/>
      <c r="BE362" s="71"/>
      <c r="BF362" s="71"/>
      <c r="BG362" s="71"/>
      <c r="BH362" s="71"/>
      <c r="BI362" s="71"/>
      <c r="BJ362" s="71"/>
      <c r="BK362" s="71"/>
      <c r="BL362" s="71"/>
      <c r="BM362" s="71"/>
      <c r="BN362" s="71"/>
      <c r="BO362" s="71"/>
      <c r="BP362" s="71"/>
      <c r="BQ362" s="71"/>
      <c r="BR362" s="71"/>
      <c r="BS362" s="71"/>
      <c r="BT362" s="71"/>
      <c r="BU362" s="71"/>
      <c r="BV362" s="71"/>
      <c r="BW362" s="71"/>
      <c r="BX362" s="71"/>
      <c r="BY362" s="71"/>
      <c r="BZ362" s="71"/>
      <c r="CA362" s="71"/>
      <c r="CB362" s="71"/>
      <c r="CC362" s="71"/>
      <c r="CD362" s="71"/>
      <c r="CE362" s="71"/>
      <c r="CF362" s="71"/>
      <c r="CG362" s="71"/>
      <c r="CH362" s="71"/>
      <c r="CI362" s="71"/>
      <c r="CJ362" s="71"/>
      <c r="CK362" s="71"/>
      <c r="CL362" s="71"/>
      <c r="CM362" s="71"/>
      <c r="CN362" s="71"/>
      <c r="CO362" s="71"/>
      <c r="CP362" s="71"/>
      <c r="CQ362" s="71"/>
      <c r="CR362" s="71"/>
      <c r="CS362" s="71"/>
      <c r="CT362" s="71"/>
      <c r="CU362" s="71"/>
      <c r="CV362" s="71"/>
      <c r="CW362" s="71"/>
      <c r="CX362" s="71"/>
      <c r="CY362" s="71"/>
      <c r="CZ362" s="71"/>
      <c r="DA362" s="71"/>
      <c r="DB362" s="71"/>
      <c r="DC362" s="71"/>
      <c r="DD362" s="71"/>
      <c r="DE362" s="71"/>
      <c r="DF362" s="71"/>
      <c r="DG362" s="71"/>
      <c r="DH362" s="71"/>
      <c r="DI362" s="71"/>
      <c r="DJ362" s="71"/>
      <c r="DK362" s="71"/>
      <c r="DL362" s="71"/>
      <c r="DM362" s="71"/>
      <c r="DN362" s="71"/>
      <c r="DO362" s="71"/>
      <c r="DP362" s="71"/>
      <c r="DQ362" s="71"/>
      <c r="DR362" s="71"/>
      <c r="DS362" s="71"/>
      <c r="DT362" s="71"/>
      <c r="DU362" s="71"/>
      <c r="DV362" s="71"/>
      <c r="DW362" s="71"/>
      <c r="DX362" s="71"/>
      <c r="DY362" s="71"/>
    </row>
    <row r="363" spans="1:129" s="16" customFormat="1" ht="11.25">
      <c r="A363" s="70"/>
      <c r="B363" s="70"/>
      <c r="C363" s="70"/>
      <c r="D363" s="77"/>
      <c r="E363" s="79"/>
      <c r="F363" s="13"/>
      <c r="G363" s="13"/>
      <c r="H363" s="84"/>
      <c r="I363" s="70"/>
      <c r="J363" s="26"/>
      <c r="K363" s="70"/>
      <c r="L363" s="70"/>
      <c r="M363" s="70"/>
      <c r="N363" s="70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  <c r="AH363" s="71"/>
      <c r="AI363" s="71"/>
      <c r="AJ363" s="71"/>
      <c r="AK363" s="71"/>
      <c r="AL363" s="71"/>
      <c r="AM363" s="71"/>
      <c r="AN363" s="71"/>
      <c r="AO363" s="71"/>
      <c r="AP363" s="71"/>
      <c r="AQ363" s="71"/>
      <c r="AR363" s="71"/>
      <c r="AS363" s="71"/>
      <c r="AT363" s="71"/>
      <c r="AU363" s="71"/>
      <c r="AV363" s="71"/>
      <c r="AW363" s="71"/>
      <c r="AX363" s="71"/>
      <c r="AY363" s="71"/>
      <c r="AZ363" s="71"/>
      <c r="BA363" s="71"/>
      <c r="BB363" s="71"/>
      <c r="BC363" s="71"/>
      <c r="BD363" s="71"/>
      <c r="BE363" s="71"/>
      <c r="BF363" s="71"/>
      <c r="BG363" s="71"/>
      <c r="BH363" s="71"/>
      <c r="BI363" s="71"/>
      <c r="BJ363" s="71"/>
      <c r="BK363" s="71"/>
      <c r="BL363" s="71"/>
      <c r="BM363" s="71"/>
      <c r="BN363" s="71"/>
      <c r="BO363" s="71"/>
      <c r="BP363" s="71"/>
      <c r="BQ363" s="71"/>
      <c r="BR363" s="71"/>
      <c r="BS363" s="71"/>
      <c r="BT363" s="71"/>
      <c r="BU363" s="71"/>
      <c r="BV363" s="71"/>
      <c r="BW363" s="71"/>
      <c r="BX363" s="71"/>
      <c r="BY363" s="71"/>
      <c r="BZ363" s="71"/>
      <c r="CA363" s="71"/>
      <c r="CB363" s="71"/>
      <c r="CC363" s="71"/>
      <c r="CD363" s="71"/>
      <c r="CE363" s="71"/>
      <c r="CF363" s="71"/>
      <c r="CG363" s="71"/>
      <c r="CH363" s="71"/>
      <c r="CI363" s="71"/>
      <c r="CJ363" s="71"/>
      <c r="CK363" s="71"/>
      <c r="CL363" s="71"/>
      <c r="CM363" s="71"/>
      <c r="CN363" s="71"/>
      <c r="CO363" s="71"/>
      <c r="CP363" s="71"/>
      <c r="CQ363" s="71"/>
      <c r="CR363" s="71"/>
      <c r="CS363" s="71"/>
      <c r="CT363" s="71"/>
      <c r="CU363" s="71"/>
      <c r="CV363" s="71"/>
      <c r="CW363" s="71"/>
      <c r="CX363" s="71"/>
      <c r="CY363" s="71"/>
      <c r="CZ363" s="71"/>
      <c r="DA363" s="71"/>
      <c r="DB363" s="71"/>
      <c r="DC363" s="71"/>
      <c r="DD363" s="71"/>
      <c r="DE363" s="71"/>
      <c r="DF363" s="71"/>
      <c r="DG363" s="71"/>
      <c r="DH363" s="71"/>
      <c r="DI363" s="71"/>
      <c r="DJ363" s="71"/>
      <c r="DK363" s="71"/>
      <c r="DL363" s="71"/>
      <c r="DM363" s="71"/>
      <c r="DN363" s="71"/>
      <c r="DO363" s="71"/>
      <c r="DP363" s="71"/>
      <c r="DQ363" s="71"/>
      <c r="DR363" s="71"/>
      <c r="DS363" s="71"/>
      <c r="DT363" s="71"/>
      <c r="DU363" s="71"/>
      <c r="DV363" s="71"/>
      <c r="DW363" s="71"/>
      <c r="DX363" s="71"/>
      <c r="DY363" s="71"/>
    </row>
    <row r="364" spans="1:129" s="16" customFormat="1" ht="11.25">
      <c r="A364" s="253" t="s">
        <v>205</v>
      </c>
      <c r="B364" s="253"/>
      <c r="C364" s="253"/>
      <c r="D364" s="136"/>
      <c r="E364" s="37"/>
      <c r="F364" s="13"/>
      <c r="G364" s="13"/>
      <c r="H364" s="79"/>
      <c r="I364" s="70"/>
      <c r="J364" s="26"/>
      <c r="K364" s="70"/>
      <c r="L364" s="70"/>
      <c r="M364" s="70"/>
      <c r="N364" s="70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  <c r="AH364" s="71"/>
      <c r="AI364" s="71"/>
      <c r="AJ364" s="71"/>
      <c r="AK364" s="71"/>
      <c r="AL364" s="71"/>
      <c r="AM364" s="71"/>
      <c r="AN364" s="71"/>
      <c r="AO364" s="71"/>
      <c r="AP364" s="71"/>
      <c r="AQ364" s="71"/>
      <c r="AR364" s="71"/>
      <c r="AS364" s="71"/>
      <c r="AT364" s="71"/>
      <c r="AU364" s="71"/>
      <c r="AV364" s="71"/>
      <c r="AW364" s="71"/>
      <c r="AX364" s="71"/>
      <c r="AY364" s="71"/>
      <c r="AZ364" s="71"/>
      <c r="BA364" s="71"/>
      <c r="BB364" s="71"/>
      <c r="BC364" s="71"/>
      <c r="BD364" s="71"/>
      <c r="BE364" s="71"/>
      <c r="BF364" s="71"/>
      <c r="BG364" s="71"/>
      <c r="BH364" s="71"/>
      <c r="BI364" s="71"/>
      <c r="BJ364" s="71"/>
      <c r="BK364" s="71"/>
      <c r="BL364" s="71"/>
      <c r="BM364" s="71"/>
      <c r="BN364" s="71"/>
      <c r="BO364" s="71"/>
      <c r="BP364" s="71"/>
      <c r="BQ364" s="71"/>
      <c r="BR364" s="71"/>
      <c r="BS364" s="71"/>
      <c r="BT364" s="71"/>
      <c r="BU364" s="71"/>
      <c r="BV364" s="71"/>
      <c r="BW364" s="71"/>
      <c r="BX364" s="71"/>
      <c r="BY364" s="71"/>
      <c r="BZ364" s="71"/>
      <c r="CA364" s="71"/>
      <c r="CB364" s="71"/>
      <c r="CC364" s="71"/>
      <c r="CD364" s="71"/>
      <c r="CE364" s="71"/>
      <c r="CF364" s="71"/>
      <c r="CG364" s="71"/>
      <c r="CH364" s="71"/>
      <c r="CI364" s="71"/>
      <c r="CJ364" s="71"/>
      <c r="CK364" s="71"/>
      <c r="CL364" s="71"/>
      <c r="CM364" s="71"/>
      <c r="CN364" s="71"/>
      <c r="CO364" s="71"/>
      <c r="CP364" s="71"/>
      <c r="CQ364" s="71"/>
      <c r="CR364" s="71"/>
      <c r="CS364" s="71"/>
      <c r="CT364" s="71"/>
      <c r="CU364" s="71"/>
      <c r="CV364" s="71"/>
      <c r="CW364" s="71"/>
      <c r="CX364" s="71"/>
      <c r="CY364" s="71"/>
      <c r="CZ364" s="71"/>
      <c r="DA364" s="71"/>
      <c r="DB364" s="71"/>
      <c r="DC364" s="71"/>
      <c r="DD364" s="71"/>
      <c r="DE364" s="71"/>
      <c r="DF364" s="71"/>
      <c r="DG364" s="71"/>
      <c r="DH364" s="71"/>
      <c r="DI364" s="71"/>
      <c r="DJ364" s="71"/>
      <c r="DK364" s="71"/>
      <c r="DL364" s="71"/>
      <c r="DM364" s="71"/>
      <c r="DN364" s="71"/>
      <c r="DO364" s="71"/>
      <c r="DP364" s="71"/>
      <c r="DQ364" s="71"/>
      <c r="DR364" s="71"/>
      <c r="DS364" s="71"/>
      <c r="DT364" s="71"/>
      <c r="DU364" s="71"/>
      <c r="DV364" s="71"/>
      <c r="DW364" s="71"/>
      <c r="DX364" s="71"/>
      <c r="DY364" s="71"/>
    </row>
    <row r="365" spans="1:129" s="16" customFormat="1" ht="11.25">
      <c r="A365" s="36"/>
      <c r="B365" s="137"/>
      <c r="C365" s="138" t="s">
        <v>206</v>
      </c>
      <c r="D365" s="138"/>
      <c r="E365" s="37"/>
      <c r="F365" s="13"/>
      <c r="G365" s="13"/>
      <c r="H365" s="79"/>
      <c r="I365" s="70"/>
      <c r="J365" s="26"/>
      <c r="K365" s="70"/>
      <c r="L365" s="70"/>
      <c r="M365" s="70"/>
      <c r="N365" s="70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  <c r="AH365" s="71"/>
      <c r="AI365" s="71"/>
      <c r="AJ365" s="71"/>
      <c r="AK365" s="71"/>
      <c r="AL365" s="71"/>
      <c r="AM365" s="71"/>
      <c r="AN365" s="71"/>
      <c r="AO365" s="71"/>
      <c r="AP365" s="71"/>
      <c r="AQ365" s="71"/>
      <c r="AR365" s="71"/>
      <c r="AS365" s="71"/>
      <c r="AT365" s="71"/>
      <c r="AU365" s="71"/>
      <c r="AV365" s="71"/>
      <c r="AW365" s="71"/>
      <c r="AX365" s="71"/>
      <c r="AY365" s="71"/>
      <c r="AZ365" s="71"/>
      <c r="BA365" s="71"/>
      <c r="BB365" s="71"/>
      <c r="BC365" s="71"/>
      <c r="BD365" s="71"/>
      <c r="BE365" s="71"/>
      <c r="BF365" s="71"/>
      <c r="BG365" s="71"/>
      <c r="BH365" s="71"/>
      <c r="BI365" s="71"/>
      <c r="BJ365" s="71"/>
      <c r="BK365" s="71"/>
      <c r="BL365" s="71"/>
      <c r="BM365" s="71"/>
      <c r="BN365" s="71"/>
      <c r="BO365" s="71"/>
      <c r="BP365" s="71"/>
      <c r="BQ365" s="71"/>
      <c r="BR365" s="71"/>
      <c r="BS365" s="71"/>
      <c r="BT365" s="71"/>
      <c r="BU365" s="71"/>
      <c r="BV365" s="71"/>
      <c r="BW365" s="71"/>
      <c r="BX365" s="71"/>
      <c r="BY365" s="71"/>
      <c r="BZ365" s="71"/>
      <c r="CA365" s="71"/>
      <c r="CB365" s="71"/>
      <c r="CC365" s="71"/>
      <c r="CD365" s="71"/>
      <c r="CE365" s="71"/>
      <c r="CF365" s="71"/>
      <c r="CG365" s="71"/>
      <c r="CH365" s="71"/>
      <c r="CI365" s="71"/>
      <c r="CJ365" s="71"/>
      <c r="CK365" s="71"/>
      <c r="CL365" s="71"/>
      <c r="CM365" s="71"/>
      <c r="CN365" s="71"/>
      <c r="CO365" s="71"/>
      <c r="CP365" s="71"/>
      <c r="CQ365" s="71"/>
      <c r="CR365" s="71"/>
      <c r="CS365" s="71"/>
      <c r="CT365" s="71"/>
      <c r="CU365" s="71"/>
      <c r="CV365" s="71"/>
      <c r="CW365" s="71"/>
      <c r="CX365" s="71"/>
      <c r="CY365" s="71"/>
      <c r="CZ365" s="71"/>
      <c r="DA365" s="71"/>
      <c r="DB365" s="71"/>
      <c r="DC365" s="71"/>
      <c r="DD365" s="71"/>
      <c r="DE365" s="71"/>
      <c r="DF365" s="71"/>
      <c r="DG365" s="71"/>
      <c r="DH365" s="71"/>
      <c r="DI365" s="71"/>
      <c r="DJ365" s="71"/>
      <c r="DK365" s="71"/>
      <c r="DL365" s="71"/>
      <c r="DM365" s="71"/>
      <c r="DN365" s="71"/>
      <c r="DO365" s="71"/>
      <c r="DP365" s="71"/>
      <c r="DQ365" s="71"/>
      <c r="DR365" s="71"/>
      <c r="DS365" s="71"/>
      <c r="DT365" s="71"/>
      <c r="DU365" s="71"/>
      <c r="DV365" s="71"/>
      <c r="DW365" s="71"/>
      <c r="DX365" s="71"/>
      <c r="DY365" s="71"/>
    </row>
    <row r="366" spans="1:129" s="16" customFormat="1" ht="11.25">
      <c r="A366" s="13"/>
      <c r="B366" s="13"/>
      <c r="C366" s="14"/>
      <c r="D366" s="13"/>
      <c r="E366" s="37"/>
      <c r="F366" s="13"/>
      <c r="G366" s="13"/>
      <c r="H366" s="13"/>
      <c r="I366" s="70"/>
      <c r="J366" s="26"/>
      <c r="K366" s="70"/>
      <c r="L366" s="70"/>
      <c r="M366" s="70"/>
      <c r="N366" s="70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  <c r="AH366" s="71"/>
      <c r="AI366" s="71"/>
      <c r="AJ366" s="71"/>
      <c r="AK366" s="71"/>
      <c r="AL366" s="71"/>
      <c r="AM366" s="71"/>
      <c r="AN366" s="71"/>
      <c r="AO366" s="71"/>
      <c r="AP366" s="71"/>
      <c r="AQ366" s="71"/>
      <c r="AR366" s="71"/>
      <c r="AS366" s="71"/>
      <c r="AT366" s="71"/>
      <c r="AU366" s="71"/>
      <c r="AV366" s="71"/>
      <c r="AW366" s="71"/>
      <c r="AX366" s="71"/>
      <c r="AY366" s="71"/>
      <c r="AZ366" s="71"/>
      <c r="BA366" s="71"/>
      <c r="BB366" s="71"/>
      <c r="BC366" s="71"/>
      <c r="BD366" s="71"/>
      <c r="BE366" s="71"/>
      <c r="BF366" s="71"/>
      <c r="BG366" s="71"/>
      <c r="BH366" s="71"/>
      <c r="BI366" s="71"/>
      <c r="BJ366" s="71"/>
      <c r="BK366" s="71"/>
      <c r="BL366" s="71"/>
      <c r="BM366" s="71"/>
      <c r="BN366" s="71"/>
      <c r="BO366" s="71"/>
      <c r="BP366" s="71"/>
      <c r="BQ366" s="71"/>
      <c r="BR366" s="71"/>
      <c r="BS366" s="71"/>
      <c r="BT366" s="71"/>
      <c r="BU366" s="71"/>
      <c r="BV366" s="71"/>
      <c r="BW366" s="71"/>
      <c r="BX366" s="71"/>
      <c r="BY366" s="71"/>
      <c r="BZ366" s="71"/>
      <c r="CA366" s="71"/>
      <c r="CB366" s="71"/>
      <c r="CC366" s="71"/>
      <c r="CD366" s="71"/>
      <c r="CE366" s="71"/>
      <c r="CF366" s="71"/>
      <c r="CG366" s="71"/>
      <c r="CH366" s="71"/>
      <c r="CI366" s="71"/>
      <c r="CJ366" s="71"/>
      <c r="CK366" s="71"/>
      <c r="CL366" s="71"/>
      <c r="CM366" s="71"/>
      <c r="CN366" s="71"/>
      <c r="CO366" s="71"/>
      <c r="CP366" s="71"/>
      <c r="CQ366" s="71"/>
      <c r="CR366" s="71"/>
      <c r="CS366" s="71"/>
      <c r="CT366" s="71"/>
      <c r="CU366" s="71"/>
      <c r="CV366" s="71"/>
      <c r="CW366" s="71"/>
      <c r="CX366" s="71"/>
      <c r="CY366" s="71"/>
      <c r="CZ366" s="71"/>
      <c r="DA366" s="71"/>
      <c r="DB366" s="71"/>
      <c r="DC366" s="71"/>
      <c r="DD366" s="71"/>
      <c r="DE366" s="71"/>
      <c r="DF366" s="71"/>
      <c r="DG366" s="71"/>
      <c r="DH366" s="71"/>
      <c r="DI366" s="71"/>
      <c r="DJ366" s="71"/>
      <c r="DK366" s="71"/>
      <c r="DL366" s="71"/>
      <c r="DM366" s="71"/>
      <c r="DN366" s="71"/>
      <c r="DO366" s="71"/>
      <c r="DP366" s="71"/>
      <c r="DQ366" s="71"/>
      <c r="DR366" s="71"/>
      <c r="DS366" s="71"/>
      <c r="DT366" s="71"/>
      <c r="DU366" s="71"/>
      <c r="DV366" s="71"/>
      <c r="DW366" s="71"/>
      <c r="DX366" s="71"/>
      <c r="DY366" s="71"/>
    </row>
    <row r="367" spans="1:129" s="16" customFormat="1" ht="11.25">
      <c r="A367" s="13"/>
      <c r="B367" s="13" t="s">
        <v>207</v>
      </c>
      <c r="C367" s="13"/>
      <c r="D367" s="13"/>
      <c r="E367" s="37"/>
      <c r="F367" s="13"/>
      <c r="G367" s="13"/>
      <c r="H367" s="13"/>
      <c r="I367" s="70"/>
      <c r="J367" s="26"/>
      <c r="K367" s="70"/>
      <c r="L367" s="70"/>
      <c r="M367" s="70"/>
      <c r="N367" s="70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  <c r="AH367" s="71"/>
      <c r="AI367" s="71"/>
      <c r="AJ367" s="71"/>
      <c r="AK367" s="71"/>
      <c r="AL367" s="71"/>
      <c r="AM367" s="71"/>
      <c r="AN367" s="71"/>
      <c r="AO367" s="71"/>
      <c r="AP367" s="71"/>
      <c r="AQ367" s="71"/>
      <c r="AR367" s="71"/>
      <c r="AS367" s="71"/>
      <c r="AT367" s="71"/>
      <c r="AU367" s="71"/>
      <c r="AV367" s="71"/>
      <c r="AW367" s="71"/>
      <c r="AX367" s="71"/>
      <c r="AY367" s="71"/>
      <c r="AZ367" s="71"/>
      <c r="BA367" s="71"/>
      <c r="BB367" s="71"/>
      <c r="BC367" s="71"/>
      <c r="BD367" s="71"/>
      <c r="BE367" s="71"/>
      <c r="BF367" s="71"/>
      <c r="BG367" s="71"/>
      <c r="BH367" s="71"/>
      <c r="BI367" s="71"/>
      <c r="BJ367" s="71"/>
      <c r="BK367" s="71"/>
      <c r="BL367" s="71"/>
      <c r="BM367" s="71"/>
      <c r="BN367" s="71"/>
      <c r="BO367" s="71"/>
      <c r="BP367" s="71"/>
      <c r="BQ367" s="71"/>
      <c r="BR367" s="71"/>
      <c r="BS367" s="71"/>
      <c r="BT367" s="71"/>
      <c r="BU367" s="71"/>
      <c r="BV367" s="71"/>
      <c r="BW367" s="71"/>
      <c r="BX367" s="71"/>
      <c r="BY367" s="71"/>
      <c r="BZ367" s="71"/>
      <c r="CA367" s="71"/>
      <c r="CB367" s="71"/>
      <c r="CC367" s="71"/>
      <c r="CD367" s="71"/>
      <c r="CE367" s="71"/>
      <c r="CF367" s="71"/>
      <c r="CG367" s="71"/>
      <c r="CH367" s="71"/>
      <c r="CI367" s="71"/>
      <c r="CJ367" s="71"/>
      <c r="CK367" s="71"/>
      <c r="CL367" s="71"/>
      <c r="CM367" s="71"/>
      <c r="CN367" s="71"/>
      <c r="CO367" s="71"/>
      <c r="CP367" s="71"/>
      <c r="CQ367" s="71"/>
      <c r="CR367" s="71"/>
      <c r="CS367" s="71"/>
      <c r="CT367" s="71"/>
      <c r="CU367" s="71"/>
      <c r="CV367" s="71"/>
      <c r="CW367" s="71"/>
      <c r="CX367" s="71"/>
      <c r="CY367" s="71"/>
      <c r="CZ367" s="71"/>
      <c r="DA367" s="71"/>
      <c r="DB367" s="71"/>
      <c r="DC367" s="71"/>
      <c r="DD367" s="71"/>
      <c r="DE367" s="71"/>
      <c r="DF367" s="71"/>
      <c r="DG367" s="71"/>
      <c r="DH367" s="71"/>
      <c r="DI367" s="71"/>
      <c r="DJ367" s="71"/>
      <c r="DK367" s="71"/>
      <c r="DL367" s="71"/>
      <c r="DM367" s="71"/>
      <c r="DN367" s="71"/>
      <c r="DO367" s="71"/>
      <c r="DP367" s="71"/>
      <c r="DQ367" s="71"/>
      <c r="DR367" s="71"/>
      <c r="DS367" s="71"/>
      <c r="DT367" s="71"/>
      <c r="DU367" s="71"/>
      <c r="DV367" s="71"/>
      <c r="DW367" s="71"/>
      <c r="DX367" s="71"/>
      <c r="DY367" s="71"/>
    </row>
    <row r="368" spans="1:129" s="16" customFormat="1" ht="12" thickBot="1">
      <c r="A368" s="13"/>
      <c r="B368" s="13"/>
      <c r="C368" s="13"/>
      <c r="D368" s="13"/>
      <c r="E368" s="37"/>
      <c r="F368" s="109"/>
      <c r="G368" s="109"/>
      <c r="H368" s="13"/>
      <c r="I368" s="70"/>
      <c r="J368" s="26"/>
      <c r="K368" s="70"/>
      <c r="L368" s="70"/>
      <c r="M368" s="70"/>
      <c r="N368" s="70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  <c r="AH368" s="71"/>
      <c r="AI368" s="71"/>
      <c r="AJ368" s="71"/>
      <c r="AK368" s="71"/>
      <c r="AL368" s="71"/>
      <c r="AM368" s="71"/>
      <c r="AN368" s="71"/>
      <c r="AO368" s="71"/>
      <c r="AP368" s="71"/>
      <c r="AQ368" s="71"/>
      <c r="AR368" s="71"/>
      <c r="AS368" s="71"/>
      <c r="AT368" s="71"/>
      <c r="AU368" s="71"/>
      <c r="AV368" s="71"/>
      <c r="AW368" s="71"/>
      <c r="AX368" s="71"/>
      <c r="AY368" s="71"/>
      <c r="AZ368" s="71"/>
      <c r="BA368" s="71"/>
      <c r="BB368" s="71"/>
      <c r="BC368" s="71"/>
      <c r="BD368" s="71"/>
      <c r="BE368" s="71"/>
      <c r="BF368" s="71"/>
      <c r="BG368" s="71"/>
      <c r="BH368" s="71"/>
      <c r="BI368" s="71"/>
      <c r="BJ368" s="71"/>
      <c r="BK368" s="71"/>
      <c r="BL368" s="71"/>
      <c r="BM368" s="71"/>
      <c r="BN368" s="71"/>
      <c r="BO368" s="71"/>
      <c r="BP368" s="71"/>
      <c r="BQ368" s="71"/>
      <c r="BR368" s="71"/>
      <c r="BS368" s="71"/>
      <c r="BT368" s="71"/>
      <c r="BU368" s="71"/>
      <c r="BV368" s="71"/>
      <c r="BW368" s="71"/>
      <c r="BX368" s="71"/>
      <c r="BY368" s="71"/>
      <c r="BZ368" s="71"/>
      <c r="CA368" s="71"/>
      <c r="CB368" s="71"/>
      <c r="CC368" s="71"/>
      <c r="CD368" s="71"/>
      <c r="CE368" s="71"/>
      <c r="CF368" s="71"/>
      <c r="CG368" s="71"/>
      <c r="CH368" s="71"/>
      <c r="CI368" s="71"/>
      <c r="CJ368" s="71"/>
      <c r="CK368" s="71"/>
      <c r="CL368" s="71"/>
      <c r="CM368" s="71"/>
      <c r="CN368" s="71"/>
      <c r="CO368" s="71"/>
      <c r="CP368" s="71"/>
      <c r="CQ368" s="71"/>
      <c r="CR368" s="71"/>
      <c r="CS368" s="71"/>
      <c r="CT368" s="71"/>
      <c r="CU368" s="71"/>
      <c r="CV368" s="71"/>
      <c r="CW368" s="71"/>
      <c r="CX368" s="71"/>
      <c r="CY368" s="71"/>
      <c r="CZ368" s="71"/>
      <c r="DA368" s="71"/>
      <c r="DB368" s="71"/>
      <c r="DC368" s="71"/>
      <c r="DD368" s="71"/>
      <c r="DE368" s="71"/>
      <c r="DF368" s="71"/>
      <c r="DG368" s="71"/>
      <c r="DH368" s="71"/>
      <c r="DI368" s="71"/>
      <c r="DJ368" s="71"/>
      <c r="DK368" s="71"/>
      <c r="DL368" s="71"/>
      <c r="DM368" s="71"/>
      <c r="DN368" s="71"/>
      <c r="DO368" s="71"/>
      <c r="DP368" s="71"/>
      <c r="DQ368" s="71"/>
      <c r="DR368" s="71"/>
      <c r="DS368" s="71"/>
      <c r="DT368" s="71"/>
      <c r="DU368" s="71"/>
      <c r="DV368" s="71"/>
      <c r="DW368" s="71"/>
      <c r="DX368" s="71"/>
      <c r="DY368" s="71"/>
    </row>
    <row r="369" spans="1:129" s="114" customFormat="1" ht="12" thickBot="1">
      <c r="A369" s="13"/>
      <c r="B369" s="13" t="s">
        <v>208</v>
      </c>
      <c r="C369" s="13"/>
      <c r="D369" s="13"/>
      <c r="E369" s="37"/>
      <c r="F369" s="139"/>
      <c r="G369" s="139"/>
      <c r="H369" s="13"/>
      <c r="I369" s="70"/>
      <c r="J369" s="26"/>
      <c r="K369" s="70"/>
      <c r="L369" s="70"/>
      <c r="M369" s="70"/>
      <c r="N369" s="70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85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85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85"/>
      <c r="CG369" s="85"/>
      <c r="CH369" s="85"/>
      <c r="CI369" s="85"/>
      <c r="CJ369" s="85"/>
      <c r="CK369" s="85"/>
      <c r="CL369" s="85"/>
      <c r="CM369" s="85"/>
      <c r="CN369" s="85"/>
      <c r="CO369" s="85"/>
      <c r="CP369" s="85"/>
      <c r="CQ369" s="85"/>
      <c r="CR369" s="85"/>
      <c r="CS369" s="85"/>
      <c r="CT369" s="85"/>
      <c r="CU369" s="85"/>
      <c r="CV369" s="85"/>
      <c r="CW369" s="85"/>
      <c r="CX369" s="85"/>
      <c r="CY369" s="85"/>
      <c r="CZ369" s="85"/>
      <c r="DA369" s="85"/>
      <c r="DB369" s="85"/>
      <c r="DC369" s="85"/>
      <c r="DD369" s="85"/>
      <c r="DE369" s="85"/>
      <c r="DF369" s="85"/>
      <c r="DG369" s="85"/>
      <c r="DH369" s="85"/>
      <c r="DI369" s="85"/>
      <c r="DJ369" s="85"/>
      <c r="DK369" s="85"/>
      <c r="DL369" s="85"/>
      <c r="DM369" s="85"/>
      <c r="DN369" s="85"/>
      <c r="DO369" s="85"/>
      <c r="DP369" s="85"/>
      <c r="DQ369" s="85"/>
      <c r="DR369" s="85"/>
      <c r="DS369" s="85"/>
      <c r="DT369" s="85"/>
      <c r="DU369" s="85"/>
      <c r="DV369" s="85"/>
      <c r="DW369" s="85"/>
      <c r="DX369" s="85"/>
      <c r="DY369" s="85"/>
    </row>
    <row r="370" spans="1:129" s="114" customFormat="1" ht="12" thickBot="1">
      <c r="A370" s="13"/>
      <c r="B370" s="13"/>
      <c r="C370" s="13"/>
      <c r="D370" s="13"/>
      <c r="E370" s="37"/>
      <c r="F370" s="139"/>
      <c r="G370" s="139"/>
      <c r="H370" s="13"/>
      <c r="I370" s="70"/>
      <c r="J370" s="26"/>
      <c r="K370" s="70"/>
      <c r="L370" s="70"/>
      <c r="M370" s="70"/>
      <c r="N370" s="70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85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85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85"/>
      <c r="CG370" s="85"/>
      <c r="CH370" s="85"/>
      <c r="CI370" s="85"/>
      <c r="CJ370" s="85"/>
      <c r="CK370" s="85"/>
      <c r="CL370" s="85"/>
      <c r="CM370" s="85"/>
      <c r="CN370" s="85"/>
      <c r="CO370" s="85"/>
      <c r="CP370" s="85"/>
      <c r="CQ370" s="85"/>
      <c r="CR370" s="85"/>
      <c r="CS370" s="85"/>
      <c r="CT370" s="85"/>
      <c r="CU370" s="85"/>
      <c r="CV370" s="85"/>
      <c r="CW370" s="85"/>
      <c r="CX370" s="85"/>
      <c r="CY370" s="85"/>
      <c r="CZ370" s="85"/>
      <c r="DA370" s="85"/>
      <c r="DB370" s="85"/>
      <c r="DC370" s="85"/>
      <c r="DD370" s="85"/>
      <c r="DE370" s="85"/>
      <c r="DF370" s="85"/>
      <c r="DG370" s="85"/>
      <c r="DH370" s="85"/>
      <c r="DI370" s="85"/>
      <c r="DJ370" s="85"/>
      <c r="DK370" s="85"/>
      <c r="DL370" s="85"/>
      <c r="DM370" s="85"/>
      <c r="DN370" s="85"/>
      <c r="DO370" s="85"/>
      <c r="DP370" s="85"/>
      <c r="DQ370" s="85"/>
      <c r="DR370" s="85"/>
      <c r="DS370" s="85"/>
      <c r="DT370" s="85"/>
      <c r="DU370" s="85"/>
      <c r="DV370" s="85"/>
      <c r="DW370" s="85"/>
      <c r="DX370" s="85"/>
      <c r="DY370" s="85"/>
    </row>
    <row r="371" spans="1:129" s="114" customFormat="1" ht="12" thickBot="1">
      <c r="A371" s="27" t="s">
        <v>20</v>
      </c>
      <c r="B371" s="27"/>
      <c r="C371" s="27"/>
      <c r="D371" s="27"/>
      <c r="E371" s="18"/>
      <c r="F371" s="18"/>
      <c r="G371" s="18"/>
      <c r="H371" s="27"/>
      <c r="I371" s="140"/>
      <c r="J371" s="140"/>
      <c r="K371" s="70"/>
      <c r="L371" s="70"/>
      <c r="M371" s="70"/>
      <c r="N371" s="70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85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85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85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85"/>
      <c r="CG371" s="85"/>
      <c r="CH371" s="85"/>
      <c r="CI371" s="85"/>
      <c r="CJ371" s="85"/>
      <c r="CK371" s="85"/>
      <c r="CL371" s="85"/>
      <c r="CM371" s="85"/>
      <c r="CN371" s="85"/>
      <c r="CO371" s="85"/>
      <c r="CP371" s="85"/>
      <c r="CQ371" s="85"/>
      <c r="CR371" s="85"/>
      <c r="CS371" s="85"/>
      <c r="CT371" s="85"/>
      <c r="CU371" s="85"/>
      <c r="CV371" s="85"/>
      <c r="CW371" s="85"/>
      <c r="CX371" s="85"/>
      <c r="CY371" s="85"/>
      <c r="CZ371" s="85"/>
      <c r="DA371" s="85"/>
      <c r="DB371" s="85"/>
      <c r="DC371" s="85"/>
      <c r="DD371" s="85"/>
      <c r="DE371" s="85"/>
      <c r="DF371" s="85"/>
      <c r="DG371" s="85"/>
      <c r="DH371" s="85"/>
      <c r="DI371" s="85"/>
      <c r="DJ371" s="85"/>
      <c r="DK371" s="85"/>
      <c r="DL371" s="85"/>
      <c r="DM371" s="85"/>
      <c r="DN371" s="85"/>
      <c r="DO371" s="85"/>
      <c r="DP371" s="85"/>
      <c r="DQ371" s="85"/>
      <c r="DR371" s="85"/>
      <c r="DS371" s="85"/>
      <c r="DT371" s="85"/>
      <c r="DU371" s="85"/>
      <c r="DV371" s="85"/>
      <c r="DW371" s="85"/>
      <c r="DX371" s="85"/>
      <c r="DY371" s="85"/>
    </row>
    <row r="372" spans="1:129" s="114" customFormat="1" ht="12" thickBot="1">
      <c r="A372" s="27" t="s">
        <v>21</v>
      </c>
      <c r="B372" s="52"/>
      <c r="C372" s="52"/>
      <c r="D372" s="52"/>
      <c r="E372" s="18" t="s">
        <v>23</v>
      </c>
      <c r="F372" s="18" t="s">
        <v>413</v>
      </c>
      <c r="G372" s="18" t="s">
        <v>414</v>
      </c>
      <c r="H372" s="18" t="s">
        <v>25</v>
      </c>
      <c r="I372" s="141"/>
      <c r="J372" s="141"/>
      <c r="K372" s="70"/>
      <c r="L372" s="70"/>
      <c r="M372" s="70"/>
      <c r="N372" s="70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85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85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85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85"/>
      <c r="CG372" s="85"/>
      <c r="CH372" s="85"/>
      <c r="CI372" s="85"/>
      <c r="CJ372" s="85"/>
      <c r="CK372" s="85"/>
      <c r="CL372" s="85"/>
      <c r="CM372" s="85"/>
      <c r="CN372" s="85"/>
      <c r="CO372" s="85"/>
      <c r="CP372" s="85"/>
      <c r="CQ372" s="85"/>
      <c r="CR372" s="85"/>
      <c r="CS372" s="85"/>
      <c r="CT372" s="85"/>
      <c r="CU372" s="85"/>
      <c r="CV372" s="85"/>
      <c r="CW372" s="85"/>
      <c r="CX372" s="85"/>
      <c r="CY372" s="85"/>
      <c r="CZ372" s="85"/>
      <c r="DA372" s="85"/>
      <c r="DB372" s="85"/>
      <c r="DC372" s="85"/>
      <c r="DD372" s="85"/>
      <c r="DE372" s="85"/>
      <c r="DF372" s="85"/>
      <c r="DG372" s="85"/>
      <c r="DH372" s="85"/>
      <c r="DI372" s="85"/>
      <c r="DJ372" s="85"/>
      <c r="DK372" s="85"/>
      <c r="DL372" s="85"/>
      <c r="DM372" s="85"/>
      <c r="DN372" s="85"/>
      <c r="DO372" s="85"/>
      <c r="DP372" s="85"/>
      <c r="DQ372" s="85"/>
      <c r="DR372" s="85"/>
      <c r="DS372" s="85"/>
      <c r="DT372" s="85"/>
      <c r="DU372" s="85"/>
      <c r="DV372" s="85"/>
      <c r="DW372" s="85"/>
      <c r="DX372" s="85"/>
      <c r="DY372" s="85"/>
    </row>
    <row r="373" spans="1:129" s="114" customFormat="1" ht="12" thickBot="1">
      <c r="A373" s="27" t="s">
        <v>26</v>
      </c>
      <c r="B373" s="52" t="s">
        <v>209</v>
      </c>
      <c r="C373" s="52"/>
      <c r="D373" s="52"/>
      <c r="E373" s="18">
        <v>2019</v>
      </c>
      <c r="F373" s="18"/>
      <c r="G373" s="18"/>
      <c r="H373" s="18" t="s">
        <v>30</v>
      </c>
      <c r="I373" s="141"/>
      <c r="J373" s="141"/>
      <c r="K373" s="70"/>
      <c r="L373" s="70"/>
      <c r="M373" s="70"/>
      <c r="N373" s="70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85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85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85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85"/>
      <c r="CG373" s="85"/>
      <c r="CH373" s="85"/>
      <c r="CI373" s="85"/>
      <c r="CJ373" s="85"/>
      <c r="CK373" s="85"/>
      <c r="CL373" s="85"/>
      <c r="CM373" s="85"/>
      <c r="CN373" s="85"/>
      <c r="CO373" s="85"/>
      <c r="CP373" s="85"/>
      <c r="CQ373" s="85"/>
      <c r="CR373" s="85"/>
      <c r="CS373" s="85"/>
      <c r="CT373" s="85"/>
      <c r="CU373" s="85"/>
      <c r="CV373" s="85"/>
      <c r="CW373" s="85"/>
      <c r="CX373" s="85"/>
      <c r="CY373" s="85"/>
      <c r="CZ373" s="85"/>
      <c r="DA373" s="85"/>
      <c r="DB373" s="85"/>
      <c r="DC373" s="85"/>
      <c r="DD373" s="85"/>
      <c r="DE373" s="85"/>
      <c r="DF373" s="85"/>
      <c r="DG373" s="85"/>
      <c r="DH373" s="85"/>
      <c r="DI373" s="85"/>
      <c r="DJ373" s="85"/>
      <c r="DK373" s="85"/>
      <c r="DL373" s="85"/>
      <c r="DM373" s="85"/>
      <c r="DN373" s="85"/>
      <c r="DO373" s="85"/>
      <c r="DP373" s="85"/>
      <c r="DQ373" s="85"/>
      <c r="DR373" s="85"/>
      <c r="DS373" s="85"/>
      <c r="DT373" s="85"/>
      <c r="DU373" s="85"/>
      <c r="DV373" s="85"/>
      <c r="DW373" s="85"/>
      <c r="DX373" s="85"/>
      <c r="DY373" s="85"/>
    </row>
    <row r="374" spans="1:129" s="114" customFormat="1" ht="12" thickBot="1">
      <c r="A374" s="27" t="s">
        <v>31</v>
      </c>
      <c r="B374" s="27"/>
      <c r="C374" s="27"/>
      <c r="D374" s="27"/>
      <c r="E374" s="18" t="s">
        <v>32</v>
      </c>
      <c r="F374" s="195">
        <v>2019</v>
      </c>
      <c r="G374" s="195">
        <v>2019</v>
      </c>
      <c r="H374" s="18"/>
      <c r="I374" s="141"/>
      <c r="J374" s="141"/>
      <c r="K374" s="70"/>
      <c r="L374" s="70"/>
      <c r="M374" s="70"/>
      <c r="N374" s="70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85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85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85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85"/>
      <c r="CG374" s="85"/>
      <c r="CH374" s="85"/>
      <c r="CI374" s="85"/>
      <c r="CJ374" s="85"/>
      <c r="CK374" s="85"/>
      <c r="CL374" s="85"/>
      <c r="CM374" s="85"/>
      <c r="CN374" s="85"/>
      <c r="CO374" s="85"/>
      <c r="CP374" s="85"/>
      <c r="CQ374" s="85"/>
      <c r="CR374" s="85"/>
      <c r="CS374" s="85"/>
      <c r="CT374" s="85"/>
      <c r="CU374" s="85"/>
      <c r="CV374" s="85"/>
      <c r="CW374" s="85"/>
      <c r="CX374" s="85"/>
      <c r="CY374" s="85"/>
      <c r="CZ374" s="85"/>
      <c r="DA374" s="85"/>
      <c r="DB374" s="85"/>
      <c r="DC374" s="85"/>
      <c r="DD374" s="85"/>
      <c r="DE374" s="85"/>
      <c r="DF374" s="85"/>
      <c r="DG374" s="85"/>
      <c r="DH374" s="85"/>
      <c r="DI374" s="85"/>
      <c r="DJ374" s="85"/>
      <c r="DK374" s="85"/>
      <c r="DL374" s="85"/>
      <c r="DM374" s="85"/>
      <c r="DN374" s="85"/>
      <c r="DO374" s="85"/>
      <c r="DP374" s="85"/>
      <c r="DQ374" s="85"/>
      <c r="DR374" s="85"/>
      <c r="DS374" s="85"/>
      <c r="DT374" s="85"/>
      <c r="DU374" s="85"/>
      <c r="DV374" s="85"/>
      <c r="DW374" s="85"/>
      <c r="DX374" s="85"/>
      <c r="DY374" s="85"/>
    </row>
    <row r="375" spans="1:129" s="114" customFormat="1" ht="12" thickBot="1">
      <c r="A375" s="53">
        <v>1</v>
      </c>
      <c r="B375" s="53"/>
      <c r="C375" s="54">
        <v>2</v>
      </c>
      <c r="D375" s="53"/>
      <c r="E375" s="54">
        <v>3</v>
      </c>
      <c r="F375" s="55">
        <v>4</v>
      </c>
      <c r="G375" s="55"/>
      <c r="H375" s="56">
        <v>5</v>
      </c>
      <c r="I375" s="142"/>
      <c r="J375" s="143"/>
      <c r="K375" s="70"/>
      <c r="L375" s="70"/>
      <c r="M375" s="70"/>
      <c r="N375" s="70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85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85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85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85"/>
      <c r="CG375" s="85"/>
      <c r="CH375" s="85"/>
      <c r="CI375" s="85"/>
      <c r="CJ375" s="85"/>
      <c r="CK375" s="85"/>
      <c r="CL375" s="85"/>
      <c r="CM375" s="85"/>
      <c r="CN375" s="85"/>
      <c r="CO375" s="85"/>
      <c r="CP375" s="85"/>
      <c r="CQ375" s="85"/>
      <c r="CR375" s="85"/>
      <c r="CS375" s="85"/>
      <c r="CT375" s="85"/>
      <c r="CU375" s="85"/>
      <c r="CV375" s="85"/>
      <c r="CW375" s="85"/>
      <c r="CX375" s="85"/>
      <c r="CY375" s="85"/>
      <c r="CZ375" s="85"/>
      <c r="DA375" s="85"/>
      <c r="DB375" s="85"/>
      <c r="DC375" s="85"/>
      <c r="DD375" s="85"/>
      <c r="DE375" s="85"/>
      <c r="DF375" s="85"/>
      <c r="DG375" s="85"/>
      <c r="DH375" s="85"/>
      <c r="DI375" s="85"/>
      <c r="DJ375" s="85"/>
      <c r="DK375" s="85"/>
      <c r="DL375" s="85"/>
      <c r="DM375" s="85"/>
      <c r="DN375" s="85"/>
      <c r="DO375" s="85"/>
      <c r="DP375" s="85"/>
      <c r="DQ375" s="85"/>
      <c r="DR375" s="85"/>
      <c r="DS375" s="85"/>
      <c r="DT375" s="85"/>
      <c r="DU375" s="85"/>
      <c r="DV375" s="85"/>
      <c r="DW375" s="85"/>
      <c r="DX375" s="85"/>
      <c r="DY375" s="85"/>
    </row>
    <row r="376" spans="1:129" s="114" customFormat="1" ht="12" thickBot="1">
      <c r="A376" s="57"/>
      <c r="B376" s="57" t="s">
        <v>33</v>
      </c>
      <c r="C376" s="57"/>
      <c r="D376" s="58"/>
      <c r="E376" s="60">
        <f>SUM(E377:E386)</f>
        <v>3785371</v>
      </c>
      <c r="F376" s="60">
        <f>SUM(F377:F386)</f>
        <v>9990500</v>
      </c>
      <c r="G376" s="60">
        <f>SUM(G377:G386)</f>
        <v>12644383</v>
      </c>
      <c r="H376" s="224">
        <f>F376*100/E376</f>
        <v>263.92393242300426</v>
      </c>
      <c r="I376" s="49"/>
      <c r="J376" s="49"/>
      <c r="K376" s="70"/>
      <c r="L376" s="70"/>
      <c r="M376" s="70"/>
      <c r="N376" s="70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85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85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85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85"/>
      <c r="CG376" s="85"/>
      <c r="CH376" s="85"/>
      <c r="CI376" s="85"/>
      <c r="CJ376" s="85"/>
      <c r="CK376" s="85"/>
      <c r="CL376" s="85"/>
      <c r="CM376" s="85"/>
      <c r="CN376" s="85"/>
      <c r="CO376" s="85"/>
      <c r="CP376" s="85"/>
      <c r="CQ376" s="85"/>
      <c r="CR376" s="85"/>
      <c r="CS376" s="85"/>
      <c r="CT376" s="85"/>
      <c r="CU376" s="85"/>
      <c r="CV376" s="85"/>
      <c r="CW376" s="85"/>
      <c r="CX376" s="85"/>
      <c r="CY376" s="85"/>
      <c r="CZ376" s="85"/>
      <c r="DA376" s="85"/>
      <c r="DB376" s="85"/>
      <c r="DC376" s="85"/>
      <c r="DD376" s="85"/>
      <c r="DE376" s="85"/>
      <c r="DF376" s="85"/>
      <c r="DG376" s="85"/>
      <c r="DH376" s="85"/>
      <c r="DI376" s="85"/>
      <c r="DJ376" s="85"/>
      <c r="DK376" s="85"/>
      <c r="DL376" s="85"/>
      <c r="DM376" s="85"/>
      <c r="DN376" s="85"/>
      <c r="DO376" s="85"/>
      <c r="DP376" s="85"/>
      <c r="DQ376" s="85"/>
      <c r="DR376" s="85"/>
      <c r="DS376" s="85"/>
      <c r="DT376" s="85"/>
      <c r="DU376" s="85"/>
      <c r="DV376" s="85"/>
      <c r="DW376" s="85"/>
      <c r="DX376" s="85"/>
      <c r="DY376" s="85"/>
    </row>
    <row r="377" spans="1:129" s="114" customFormat="1" ht="12" thickBot="1">
      <c r="A377" s="66">
        <v>31</v>
      </c>
      <c r="B377" s="65" t="s">
        <v>34</v>
      </c>
      <c r="C377" s="67"/>
      <c r="D377" s="68"/>
      <c r="E377" s="69">
        <f>E58</f>
        <v>520567</v>
      </c>
      <c r="F377" s="68">
        <f>G58</f>
        <v>1800000</v>
      </c>
      <c r="G377" s="68">
        <f>H58</f>
        <v>1806911</v>
      </c>
      <c r="H377" s="223">
        <f>F377*100/E377</f>
        <v>345.7768164328511</v>
      </c>
      <c r="I377" s="70"/>
      <c r="J377" s="26"/>
      <c r="K377" s="70"/>
      <c r="L377" s="70"/>
      <c r="M377" s="70"/>
      <c r="N377" s="70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85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85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85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85"/>
      <c r="CG377" s="85"/>
      <c r="CH377" s="85"/>
      <c r="CI377" s="85"/>
      <c r="CJ377" s="85"/>
      <c r="CK377" s="85"/>
      <c r="CL377" s="85"/>
      <c r="CM377" s="85"/>
      <c r="CN377" s="85"/>
      <c r="CO377" s="85"/>
      <c r="CP377" s="85"/>
      <c r="CQ377" s="85"/>
      <c r="CR377" s="85"/>
      <c r="CS377" s="85"/>
      <c r="CT377" s="85"/>
      <c r="CU377" s="85"/>
      <c r="CV377" s="85"/>
      <c r="CW377" s="85"/>
      <c r="CX377" s="85"/>
      <c r="CY377" s="85"/>
      <c r="CZ377" s="85"/>
      <c r="DA377" s="85"/>
      <c r="DB377" s="85"/>
      <c r="DC377" s="85"/>
      <c r="DD377" s="85"/>
      <c r="DE377" s="85"/>
      <c r="DF377" s="85"/>
      <c r="DG377" s="85"/>
      <c r="DH377" s="85"/>
      <c r="DI377" s="85"/>
      <c r="DJ377" s="85"/>
      <c r="DK377" s="85"/>
      <c r="DL377" s="85"/>
      <c r="DM377" s="85"/>
      <c r="DN377" s="85"/>
      <c r="DO377" s="85"/>
      <c r="DP377" s="85"/>
      <c r="DQ377" s="85"/>
      <c r="DR377" s="85"/>
      <c r="DS377" s="85"/>
      <c r="DT377" s="85"/>
      <c r="DU377" s="85"/>
      <c r="DV377" s="85"/>
      <c r="DW377" s="85"/>
      <c r="DX377" s="85"/>
      <c r="DY377" s="85"/>
    </row>
    <row r="378" spans="1:129" s="114" customFormat="1" ht="12" thickBot="1">
      <c r="A378" s="66">
        <v>32</v>
      </c>
      <c r="B378" s="65" t="s">
        <v>40</v>
      </c>
      <c r="C378" s="67"/>
      <c r="D378" s="68"/>
      <c r="E378" s="69">
        <f>E66</f>
        <v>2135836</v>
      </c>
      <c r="F378" s="68">
        <f>G66</f>
        <v>4751000</v>
      </c>
      <c r="G378" s="68">
        <f>H66</f>
        <v>3809604</v>
      </c>
      <c r="H378" s="223">
        <f>F378*100/E378</f>
        <v>222.44217252635502</v>
      </c>
      <c r="I378" s="70"/>
      <c r="J378" s="26"/>
      <c r="K378" s="70"/>
      <c r="L378" s="70"/>
      <c r="M378" s="70"/>
      <c r="N378" s="70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85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85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85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85"/>
      <c r="CG378" s="85"/>
      <c r="CH378" s="85"/>
      <c r="CI378" s="85"/>
      <c r="CJ378" s="85"/>
      <c r="CK378" s="85"/>
      <c r="CL378" s="85"/>
      <c r="CM378" s="85"/>
      <c r="CN378" s="85"/>
      <c r="CO378" s="85"/>
      <c r="CP378" s="85"/>
      <c r="CQ378" s="85"/>
      <c r="CR378" s="85"/>
      <c r="CS378" s="85"/>
      <c r="CT378" s="85"/>
      <c r="CU378" s="85"/>
      <c r="CV378" s="85"/>
      <c r="CW378" s="85"/>
      <c r="CX378" s="85"/>
      <c r="CY378" s="85"/>
      <c r="CZ378" s="85"/>
      <c r="DA378" s="85"/>
      <c r="DB378" s="85"/>
      <c r="DC378" s="85"/>
      <c r="DD378" s="85"/>
      <c r="DE378" s="85"/>
      <c r="DF378" s="85"/>
      <c r="DG378" s="85"/>
      <c r="DH378" s="85"/>
      <c r="DI378" s="85"/>
      <c r="DJ378" s="85"/>
      <c r="DK378" s="85"/>
      <c r="DL378" s="85"/>
      <c r="DM378" s="85"/>
      <c r="DN378" s="85"/>
      <c r="DO378" s="85"/>
      <c r="DP378" s="85"/>
      <c r="DQ378" s="85"/>
      <c r="DR378" s="85"/>
      <c r="DS378" s="85"/>
      <c r="DT378" s="85"/>
      <c r="DU378" s="85"/>
      <c r="DV378" s="85"/>
      <c r="DW378" s="85"/>
      <c r="DX378" s="85"/>
      <c r="DY378" s="85"/>
    </row>
    <row r="379" spans="1:129" s="114" customFormat="1" ht="12" thickBot="1">
      <c r="A379" s="66">
        <v>34</v>
      </c>
      <c r="B379" s="65" t="s">
        <v>63</v>
      </c>
      <c r="C379" s="67"/>
      <c r="D379" s="68"/>
      <c r="E379" s="69">
        <f>E90</f>
        <v>29449</v>
      </c>
      <c r="F379" s="68">
        <f>G90</f>
        <v>90000</v>
      </c>
      <c r="G379" s="68">
        <f>H90</f>
        <v>94781</v>
      </c>
      <c r="H379" s="223">
        <f>F379*100/E379</f>
        <v>305.6130938232198</v>
      </c>
      <c r="I379" s="70"/>
      <c r="J379" s="26"/>
      <c r="K379" s="70"/>
      <c r="L379" s="70"/>
      <c r="M379" s="70"/>
      <c r="N379" s="70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85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85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85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85"/>
      <c r="CG379" s="85"/>
      <c r="CH379" s="85"/>
      <c r="CI379" s="85"/>
      <c r="CJ379" s="85"/>
      <c r="CK379" s="85"/>
      <c r="CL379" s="85"/>
      <c r="CM379" s="85"/>
      <c r="CN379" s="85"/>
      <c r="CO379" s="85"/>
      <c r="CP379" s="85"/>
      <c r="CQ379" s="85"/>
      <c r="CR379" s="85"/>
      <c r="CS379" s="85"/>
      <c r="CT379" s="85"/>
      <c r="CU379" s="85"/>
      <c r="CV379" s="85"/>
      <c r="CW379" s="85"/>
      <c r="CX379" s="85"/>
      <c r="CY379" s="85"/>
      <c r="CZ379" s="85"/>
      <c r="DA379" s="85"/>
      <c r="DB379" s="85"/>
      <c r="DC379" s="85"/>
      <c r="DD379" s="85"/>
      <c r="DE379" s="85"/>
      <c r="DF379" s="85"/>
      <c r="DG379" s="85"/>
      <c r="DH379" s="85"/>
      <c r="DI379" s="85"/>
      <c r="DJ379" s="85"/>
      <c r="DK379" s="85"/>
      <c r="DL379" s="85"/>
      <c r="DM379" s="85"/>
      <c r="DN379" s="85"/>
      <c r="DO379" s="85"/>
      <c r="DP379" s="85"/>
      <c r="DQ379" s="85"/>
      <c r="DR379" s="85"/>
      <c r="DS379" s="85"/>
      <c r="DT379" s="85"/>
      <c r="DU379" s="85"/>
      <c r="DV379" s="85"/>
      <c r="DW379" s="85"/>
      <c r="DX379" s="85"/>
      <c r="DY379" s="85"/>
    </row>
    <row r="380" spans="1:129" s="114" customFormat="1" ht="12" thickBot="1">
      <c r="A380" s="66">
        <v>35</v>
      </c>
      <c r="B380" s="65" t="s">
        <v>70</v>
      </c>
      <c r="C380" s="67"/>
      <c r="D380" s="68"/>
      <c r="E380" s="69">
        <f>E97</f>
        <v>0</v>
      </c>
      <c r="F380" s="81">
        <f>G97</f>
        <v>130000</v>
      </c>
      <c r="G380" s="81">
        <f>H97</f>
        <v>146950</v>
      </c>
      <c r="H380" s="223"/>
      <c r="I380" s="70"/>
      <c r="J380" s="26"/>
      <c r="K380" s="70"/>
      <c r="L380" s="70"/>
      <c r="M380" s="70"/>
      <c r="N380" s="70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85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85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85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85"/>
      <c r="CG380" s="85"/>
      <c r="CH380" s="85"/>
      <c r="CI380" s="85"/>
      <c r="CJ380" s="85"/>
      <c r="CK380" s="85"/>
      <c r="CL380" s="85"/>
      <c r="CM380" s="85"/>
      <c r="CN380" s="85"/>
      <c r="CO380" s="85"/>
      <c r="CP380" s="85"/>
      <c r="CQ380" s="85"/>
      <c r="CR380" s="85"/>
      <c r="CS380" s="85"/>
      <c r="CT380" s="85"/>
      <c r="CU380" s="85"/>
      <c r="CV380" s="85"/>
      <c r="CW380" s="85"/>
      <c r="CX380" s="85"/>
      <c r="CY380" s="85"/>
      <c r="CZ380" s="85"/>
      <c r="DA380" s="85"/>
      <c r="DB380" s="85"/>
      <c r="DC380" s="85"/>
      <c r="DD380" s="85"/>
      <c r="DE380" s="85"/>
      <c r="DF380" s="85"/>
      <c r="DG380" s="85"/>
      <c r="DH380" s="85"/>
      <c r="DI380" s="85"/>
      <c r="DJ380" s="85"/>
      <c r="DK380" s="85"/>
      <c r="DL380" s="85"/>
      <c r="DM380" s="85"/>
      <c r="DN380" s="85"/>
      <c r="DO380" s="85"/>
      <c r="DP380" s="85"/>
      <c r="DQ380" s="85"/>
      <c r="DR380" s="85"/>
      <c r="DS380" s="85"/>
      <c r="DT380" s="85"/>
      <c r="DU380" s="85"/>
      <c r="DV380" s="85"/>
      <c r="DW380" s="85"/>
      <c r="DX380" s="85"/>
      <c r="DY380" s="85"/>
    </row>
    <row r="381" spans="1:129" s="16" customFormat="1" ht="11.25">
      <c r="A381" s="66">
        <v>36</v>
      </c>
      <c r="B381" s="65" t="s">
        <v>75</v>
      </c>
      <c r="C381" s="67"/>
      <c r="D381" s="68"/>
      <c r="E381" s="69">
        <f>E102</f>
        <v>83697</v>
      </c>
      <c r="F381" s="69">
        <f>G102</f>
        <v>510000</v>
      </c>
      <c r="G381" s="68">
        <f>H102</f>
        <v>40626</v>
      </c>
      <c r="H381" s="223">
        <f aca="true" t="shared" si="11" ref="H381:H386">F381*100/E381</f>
        <v>609.340836589125</v>
      </c>
      <c r="I381" s="49"/>
      <c r="J381" s="26"/>
      <c r="K381" s="70"/>
      <c r="L381" s="70"/>
      <c r="M381" s="70"/>
      <c r="N381" s="70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  <c r="AH381" s="71"/>
      <c r="AI381" s="71"/>
      <c r="AJ381" s="71"/>
      <c r="AK381" s="71"/>
      <c r="AL381" s="71"/>
      <c r="AM381" s="71"/>
      <c r="AN381" s="71"/>
      <c r="AO381" s="71"/>
      <c r="AP381" s="71"/>
      <c r="AQ381" s="71"/>
      <c r="AR381" s="71"/>
      <c r="AS381" s="71"/>
      <c r="AT381" s="71"/>
      <c r="AU381" s="71"/>
      <c r="AV381" s="71"/>
      <c r="AW381" s="71"/>
      <c r="AX381" s="71"/>
      <c r="AY381" s="71"/>
      <c r="AZ381" s="71"/>
      <c r="BA381" s="71"/>
      <c r="BB381" s="71"/>
      <c r="BC381" s="71"/>
      <c r="BD381" s="71"/>
      <c r="BE381" s="71"/>
      <c r="BF381" s="71"/>
      <c r="BG381" s="71"/>
      <c r="BH381" s="71"/>
      <c r="BI381" s="71"/>
      <c r="BJ381" s="71"/>
      <c r="BK381" s="71"/>
      <c r="BL381" s="71"/>
      <c r="BM381" s="71"/>
      <c r="BN381" s="71"/>
      <c r="BO381" s="71"/>
      <c r="BP381" s="71"/>
      <c r="BQ381" s="71"/>
      <c r="BR381" s="71"/>
      <c r="BS381" s="71"/>
      <c r="BT381" s="71"/>
      <c r="BU381" s="71"/>
      <c r="BV381" s="71"/>
      <c r="BW381" s="71"/>
      <c r="BX381" s="71"/>
      <c r="BY381" s="71"/>
      <c r="BZ381" s="71"/>
      <c r="CA381" s="71"/>
      <c r="CB381" s="71"/>
      <c r="CC381" s="71"/>
      <c r="CD381" s="71"/>
      <c r="CE381" s="71"/>
      <c r="CF381" s="71"/>
      <c r="CG381" s="71"/>
      <c r="CH381" s="71"/>
      <c r="CI381" s="71"/>
      <c r="CJ381" s="71"/>
      <c r="CK381" s="71"/>
      <c r="CL381" s="71"/>
      <c r="CM381" s="71"/>
      <c r="CN381" s="71"/>
      <c r="CO381" s="71"/>
      <c r="CP381" s="71"/>
      <c r="CQ381" s="71"/>
      <c r="CR381" s="71"/>
      <c r="CS381" s="71"/>
      <c r="CT381" s="71"/>
      <c r="CU381" s="71"/>
      <c r="CV381" s="71"/>
      <c r="CW381" s="71"/>
      <c r="CX381" s="71"/>
      <c r="CY381" s="71"/>
      <c r="CZ381" s="71"/>
      <c r="DA381" s="71"/>
      <c r="DB381" s="71"/>
      <c r="DC381" s="71"/>
      <c r="DD381" s="71"/>
      <c r="DE381" s="71"/>
      <c r="DF381" s="71"/>
      <c r="DG381" s="71"/>
      <c r="DH381" s="71"/>
      <c r="DI381" s="71"/>
      <c r="DJ381" s="71"/>
      <c r="DK381" s="71"/>
      <c r="DL381" s="71"/>
      <c r="DM381" s="71"/>
      <c r="DN381" s="71"/>
      <c r="DO381" s="71"/>
      <c r="DP381" s="71"/>
      <c r="DQ381" s="71"/>
      <c r="DR381" s="71"/>
      <c r="DS381" s="71"/>
      <c r="DT381" s="71"/>
      <c r="DU381" s="71"/>
      <c r="DV381" s="71"/>
      <c r="DW381" s="71"/>
      <c r="DX381" s="71"/>
      <c r="DY381" s="71"/>
    </row>
    <row r="382" spans="1:129" s="16" customFormat="1" ht="11.25">
      <c r="A382" s="66">
        <v>37</v>
      </c>
      <c r="B382" s="65" t="s">
        <v>83</v>
      </c>
      <c r="C382" s="67"/>
      <c r="D382" s="68"/>
      <c r="E382" s="69">
        <f>E110</f>
        <v>107030</v>
      </c>
      <c r="F382" s="68">
        <f>G110</f>
        <v>425000</v>
      </c>
      <c r="G382" s="68">
        <f>H110</f>
        <v>218891</v>
      </c>
      <c r="H382" s="223">
        <f t="shared" si="11"/>
        <v>397.0849294590302</v>
      </c>
      <c r="I382" s="70"/>
      <c r="J382" s="26"/>
      <c r="K382" s="70"/>
      <c r="L382" s="70"/>
      <c r="M382" s="70"/>
      <c r="N382" s="70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1"/>
      <c r="AF382" s="71"/>
      <c r="AG382" s="71"/>
      <c r="AH382" s="71"/>
      <c r="AI382" s="71"/>
      <c r="AJ382" s="71"/>
      <c r="AK382" s="71"/>
      <c r="AL382" s="71"/>
      <c r="AM382" s="71"/>
      <c r="AN382" s="71"/>
      <c r="AO382" s="71"/>
      <c r="AP382" s="71"/>
      <c r="AQ382" s="71"/>
      <c r="AR382" s="71"/>
      <c r="AS382" s="71"/>
      <c r="AT382" s="71"/>
      <c r="AU382" s="71"/>
      <c r="AV382" s="71"/>
      <c r="AW382" s="71"/>
      <c r="AX382" s="71"/>
      <c r="AY382" s="71"/>
      <c r="AZ382" s="71"/>
      <c r="BA382" s="71"/>
      <c r="BB382" s="71"/>
      <c r="BC382" s="71"/>
      <c r="BD382" s="71"/>
      <c r="BE382" s="71"/>
      <c r="BF382" s="71"/>
      <c r="BG382" s="71"/>
      <c r="BH382" s="71"/>
      <c r="BI382" s="71"/>
      <c r="BJ382" s="71"/>
      <c r="BK382" s="71"/>
      <c r="BL382" s="71"/>
      <c r="BM382" s="71"/>
      <c r="BN382" s="71"/>
      <c r="BO382" s="71"/>
      <c r="BP382" s="71"/>
      <c r="BQ382" s="71"/>
      <c r="BR382" s="71"/>
      <c r="BS382" s="71"/>
      <c r="BT382" s="71"/>
      <c r="BU382" s="71"/>
      <c r="BV382" s="71"/>
      <c r="BW382" s="71"/>
      <c r="BX382" s="71"/>
      <c r="BY382" s="71"/>
      <c r="BZ382" s="71"/>
      <c r="CA382" s="71"/>
      <c r="CB382" s="71"/>
      <c r="CC382" s="71"/>
      <c r="CD382" s="71"/>
      <c r="CE382" s="71"/>
      <c r="CF382" s="71"/>
      <c r="CG382" s="71"/>
      <c r="CH382" s="71"/>
      <c r="CI382" s="71"/>
      <c r="CJ382" s="71"/>
      <c r="CK382" s="71"/>
      <c r="CL382" s="71"/>
      <c r="CM382" s="71"/>
      <c r="CN382" s="71"/>
      <c r="CO382" s="71"/>
      <c r="CP382" s="71"/>
      <c r="CQ382" s="71"/>
      <c r="CR382" s="71"/>
      <c r="CS382" s="71"/>
      <c r="CT382" s="71"/>
      <c r="CU382" s="71"/>
      <c r="CV382" s="71"/>
      <c r="CW382" s="71"/>
      <c r="CX382" s="71"/>
      <c r="CY382" s="71"/>
      <c r="CZ382" s="71"/>
      <c r="DA382" s="71"/>
      <c r="DB382" s="71"/>
      <c r="DC382" s="71"/>
      <c r="DD382" s="71"/>
      <c r="DE382" s="71"/>
      <c r="DF382" s="71"/>
      <c r="DG382" s="71"/>
      <c r="DH382" s="71"/>
      <c r="DI382" s="71"/>
      <c r="DJ382" s="71"/>
      <c r="DK382" s="71"/>
      <c r="DL382" s="71"/>
      <c r="DM382" s="71"/>
      <c r="DN382" s="71"/>
      <c r="DO382" s="71"/>
      <c r="DP382" s="71"/>
      <c r="DQ382" s="71"/>
      <c r="DR382" s="71"/>
      <c r="DS382" s="71"/>
      <c r="DT382" s="71"/>
      <c r="DU382" s="71"/>
      <c r="DV382" s="71"/>
      <c r="DW382" s="71"/>
      <c r="DX382" s="71"/>
      <c r="DY382" s="71"/>
    </row>
    <row r="383" spans="1:129" s="16" customFormat="1" ht="11.25">
      <c r="A383" s="66">
        <v>38</v>
      </c>
      <c r="B383" s="65" t="s">
        <v>90</v>
      </c>
      <c r="C383" s="67"/>
      <c r="D383" s="91"/>
      <c r="E383" s="69">
        <f>E117</f>
        <v>611124</v>
      </c>
      <c r="F383" s="81">
        <f>G117</f>
        <v>1224500</v>
      </c>
      <c r="G383" s="81">
        <f>H117</f>
        <v>916381</v>
      </c>
      <c r="H383" s="223">
        <f t="shared" si="11"/>
        <v>200.36850131888127</v>
      </c>
      <c r="I383" s="70"/>
      <c r="J383" s="26"/>
      <c r="K383" s="70"/>
      <c r="L383" s="70"/>
      <c r="M383" s="70"/>
      <c r="N383" s="70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71"/>
      <c r="AF383" s="71"/>
      <c r="AG383" s="71"/>
      <c r="AH383" s="71"/>
      <c r="AI383" s="71"/>
      <c r="AJ383" s="71"/>
      <c r="AK383" s="71"/>
      <c r="AL383" s="71"/>
      <c r="AM383" s="71"/>
      <c r="AN383" s="71"/>
      <c r="AO383" s="71"/>
      <c r="AP383" s="71"/>
      <c r="AQ383" s="71"/>
      <c r="AR383" s="71"/>
      <c r="AS383" s="71"/>
      <c r="AT383" s="71"/>
      <c r="AU383" s="71"/>
      <c r="AV383" s="71"/>
      <c r="AW383" s="71"/>
      <c r="AX383" s="71"/>
      <c r="AY383" s="71"/>
      <c r="AZ383" s="71"/>
      <c r="BA383" s="71"/>
      <c r="BB383" s="71"/>
      <c r="BC383" s="71"/>
      <c r="BD383" s="71"/>
      <c r="BE383" s="71"/>
      <c r="BF383" s="71"/>
      <c r="BG383" s="71"/>
      <c r="BH383" s="71"/>
      <c r="BI383" s="71"/>
      <c r="BJ383" s="71"/>
      <c r="BK383" s="71"/>
      <c r="BL383" s="71"/>
      <c r="BM383" s="71"/>
      <c r="BN383" s="71"/>
      <c r="BO383" s="71"/>
      <c r="BP383" s="71"/>
      <c r="BQ383" s="71"/>
      <c r="BR383" s="71"/>
      <c r="BS383" s="71"/>
      <c r="BT383" s="71"/>
      <c r="BU383" s="71"/>
      <c r="BV383" s="71"/>
      <c r="BW383" s="71"/>
      <c r="BX383" s="71"/>
      <c r="BY383" s="71"/>
      <c r="BZ383" s="71"/>
      <c r="CA383" s="71"/>
      <c r="CB383" s="71"/>
      <c r="CC383" s="71"/>
      <c r="CD383" s="71"/>
      <c r="CE383" s="71"/>
      <c r="CF383" s="71"/>
      <c r="CG383" s="71"/>
      <c r="CH383" s="71"/>
      <c r="CI383" s="71"/>
      <c r="CJ383" s="71"/>
      <c r="CK383" s="71"/>
      <c r="CL383" s="71"/>
      <c r="CM383" s="71"/>
      <c r="CN383" s="71"/>
      <c r="CO383" s="71"/>
      <c r="CP383" s="71"/>
      <c r="CQ383" s="71"/>
      <c r="CR383" s="71"/>
      <c r="CS383" s="71"/>
      <c r="CT383" s="71"/>
      <c r="CU383" s="71"/>
      <c r="CV383" s="71"/>
      <c r="CW383" s="71"/>
      <c r="CX383" s="71"/>
      <c r="CY383" s="71"/>
      <c r="CZ383" s="71"/>
      <c r="DA383" s="71"/>
      <c r="DB383" s="71"/>
      <c r="DC383" s="71"/>
      <c r="DD383" s="71"/>
      <c r="DE383" s="71"/>
      <c r="DF383" s="71"/>
      <c r="DG383" s="71"/>
      <c r="DH383" s="71"/>
      <c r="DI383" s="71"/>
      <c r="DJ383" s="71"/>
      <c r="DK383" s="71"/>
      <c r="DL383" s="71"/>
      <c r="DM383" s="71"/>
      <c r="DN383" s="71"/>
      <c r="DO383" s="71"/>
      <c r="DP383" s="71"/>
      <c r="DQ383" s="71"/>
      <c r="DR383" s="71"/>
      <c r="DS383" s="71"/>
      <c r="DT383" s="71"/>
      <c r="DU383" s="71"/>
      <c r="DV383" s="71"/>
      <c r="DW383" s="71"/>
      <c r="DX383" s="71"/>
      <c r="DY383" s="71"/>
    </row>
    <row r="384" spans="1:129" s="16" customFormat="1" ht="11.25">
      <c r="A384" s="100">
        <v>41</v>
      </c>
      <c r="B384" s="99" t="s">
        <v>99</v>
      </c>
      <c r="C384" s="101"/>
      <c r="D384" s="69"/>
      <c r="E384" s="69">
        <f>E126</f>
        <v>40000</v>
      </c>
      <c r="F384" s="69">
        <f>G126</f>
        <v>30000</v>
      </c>
      <c r="G384" s="69">
        <f>H126</f>
        <v>27700</v>
      </c>
      <c r="H384" s="223">
        <f t="shared" si="11"/>
        <v>75</v>
      </c>
      <c r="I384" s="70"/>
      <c r="J384" s="26"/>
      <c r="K384" s="70"/>
      <c r="L384" s="70"/>
      <c r="M384" s="70"/>
      <c r="N384" s="70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  <c r="AH384" s="71"/>
      <c r="AI384" s="71"/>
      <c r="AJ384" s="71"/>
      <c r="AK384" s="71"/>
      <c r="AL384" s="71"/>
      <c r="AM384" s="71"/>
      <c r="AN384" s="71"/>
      <c r="AO384" s="71"/>
      <c r="AP384" s="71"/>
      <c r="AQ384" s="71"/>
      <c r="AR384" s="71"/>
      <c r="AS384" s="71"/>
      <c r="AT384" s="71"/>
      <c r="AU384" s="71"/>
      <c r="AV384" s="71"/>
      <c r="AW384" s="71"/>
      <c r="AX384" s="71"/>
      <c r="AY384" s="71"/>
      <c r="AZ384" s="71"/>
      <c r="BA384" s="71"/>
      <c r="BB384" s="71"/>
      <c r="BC384" s="71"/>
      <c r="BD384" s="71"/>
      <c r="BE384" s="71"/>
      <c r="BF384" s="71"/>
      <c r="BG384" s="71"/>
      <c r="BH384" s="71"/>
      <c r="BI384" s="71"/>
      <c r="BJ384" s="71"/>
      <c r="BK384" s="71"/>
      <c r="BL384" s="71"/>
      <c r="BM384" s="71"/>
      <c r="BN384" s="71"/>
      <c r="BO384" s="71"/>
      <c r="BP384" s="71"/>
      <c r="BQ384" s="71"/>
      <c r="BR384" s="71"/>
      <c r="BS384" s="71"/>
      <c r="BT384" s="71"/>
      <c r="BU384" s="71"/>
      <c r="BV384" s="71"/>
      <c r="BW384" s="71"/>
      <c r="BX384" s="71"/>
      <c r="BY384" s="71"/>
      <c r="BZ384" s="71"/>
      <c r="CA384" s="71"/>
      <c r="CB384" s="71"/>
      <c r="CC384" s="71"/>
      <c r="CD384" s="71"/>
      <c r="CE384" s="71"/>
      <c r="CF384" s="71"/>
      <c r="CG384" s="71"/>
      <c r="CH384" s="71"/>
      <c r="CI384" s="71"/>
      <c r="CJ384" s="71"/>
      <c r="CK384" s="71"/>
      <c r="CL384" s="71"/>
      <c r="CM384" s="71"/>
      <c r="CN384" s="71"/>
      <c r="CO384" s="71"/>
      <c r="CP384" s="71"/>
      <c r="CQ384" s="71"/>
      <c r="CR384" s="71"/>
      <c r="CS384" s="71"/>
      <c r="CT384" s="71"/>
      <c r="CU384" s="71"/>
      <c r="CV384" s="71"/>
      <c r="CW384" s="71"/>
      <c r="CX384" s="71"/>
      <c r="CY384" s="71"/>
      <c r="CZ384" s="71"/>
      <c r="DA384" s="71"/>
      <c r="DB384" s="71"/>
      <c r="DC384" s="71"/>
      <c r="DD384" s="71"/>
      <c r="DE384" s="71"/>
      <c r="DF384" s="71"/>
      <c r="DG384" s="71"/>
      <c r="DH384" s="71"/>
      <c r="DI384" s="71"/>
      <c r="DJ384" s="71"/>
      <c r="DK384" s="71"/>
      <c r="DL384" s="71"/>
      <c r="DM384" s="71"/>
      <c r="DN384" s="71"/>
      <c r="DO384" s="71"/>
      <c r="DP384" s="71"/>
      <c r="DQ384" s="71"/>
      <c r="DR384" s="71"/>
      <c r="DS384" s="71"/>
      <c r="DT384" s="71"/>
      <c r="DU384" s="71"/>
      <c r="DV384" s="71"/>
      <c r="DW384" s="71"/>
      <c r="DX384" s="71"/>
      <c r="DY384" s="71"/>
    </row>
    <row r="385" spans="1:129" s="16" customFormat="1" ht="11.25">
      <c r="A385" s="66">
        <v>42</v>
      </c>
      <c r="B385" s="65" t="s">
        <v>102</v>
      </c>
      <c r="C385" s="67"/>
      <c r="D385" s="68"/>
      <c r="E385" s="69">
        <f>E278</f>
        <v>207326</v>
      </c>
      <c r="F385" s="68">
        <f>G278</f>
        <v>30000</v>
      </c>
      <c r="G385" s="68">
        <f>H278</f>
        <v>4622491</v>
      </c>
      <c r="H385" s="223">
        <f t="shared" si="11"/>
        <v>14.469965175617144</v>
      </c>
      <c r="I385" s="70"/>
      <c r="J385" s="26"/>
      <c r="K385" s="70"/>
      <c r="L385" s="70"/>
      <c r="M385" s="70"/>
      <c r="N385" s="70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  <c r="AC385" s="71"/>
      <c r="AD385" s="71"/>
      <c r="AE385" s="71"/>
      <c r="AF385" s="71"/>
      <c r="AG385" s="71"/>
      <c r="AH385" s="71"/>
      <c r="AI385" s="71"/>
      <c r="AJ385" s="71"/>
      <c r="AK385" s="71"/>
      <c r="AL385" s="71"/>
      <c r="AM385" s="71"/>
      <c r="AN385" s="71"/>
      <c r="AO385" s="71"/>
      <c r="AP385" s="71"/>
      <c r="AQ385" s="71"/>
      <c r="AR385" s="71"/>
      <c r="AS385" s="71"/>
      <c r="AT385" s="71"/>
      <c r="AU385" s="71"/>
      <c r="AV385" s="71"/>
      <c r="AW385" s="71"/>
      <c r="AX385" s="71"/>
      <c r="AY385" s="71"/>
      <c r="AZ385" s="71"/>
      <c r="BA385" s="71"/>
      <c r="BB385" s="71"/>
      <c r="BC385" s="71"/>
      <c r="BD385" s="71"/>
      <c r="BE385" s="71"/>
      <c r="BF385" s="71"/>
      <c r="BG385" s="71"/>
      <c r="BH385" s="71"/>
      <c r="BI385" s="71"/>
      <c r="BJ385" s="71"/>
      <c r="BK385" s="71"/>
      <c r="BL385" s="71"/>
      <c r="BM385" s="71"/>
      <c r="BN385" s="71"/>
      <c r="BO385" s="71"/>
      <c r="BP385" s="71"/>
      <c r="BQ385" s="71"/>
      <c r="BR385" s="71"/>
      <c r="BS385" s="71"/>
      <c r="BT385" s="71"/>
      <c r="BU385" s="71"/>
      <c r="BV385" s="71"/>
      <c r="BW385" s="71"/>
      <c r="BX385" s="71"/>
      <c r="BY385" s="71"/>
      <c r="BZ385" s="71"/>
      <c r="CA385" s="71"/>
      <c r="CB385" s="71"/>
      <c r="CC385" s="71"/>
      <c r="CD385" s="71"/>
      <c r="CE385" s="71"/>
      <c r="CF385" s="71"/>
      <c r="CG385" s="71"/>
      <c r="CH385" s="71"/>
      <c r="CI385" s="71"/>
      <c r="CJ385" s="71"/>
      <c r="CK385" s="71"/>
      <c r="CL385" s="71"/>
      <c r="CM385" s="71"/>
      <c r="CN385" s="71"/>
      <c r="CO385" s="71"/>
      <c r="CP385" s="71"/>
      <c r="CQ385" s="71"/>
      <c r="CR385" s="71"/>
      <c r="CS385" s="71"/>
      <c r="CT385" s="71"/>
      <c r="CU385" s="71"/>
      <c r="CV385" s="71"/>
      <c r="CW385" s="71"/>
      <c r="CX385" s="71"/>
      <c r="CY385" s="71"/>
      <c r="CZ385" s="71"/>
      <c r="DA385" s="71"/>
      <c r="DB385" s="71"/>
      <c r="DC385" s="71"/>
      <c r="DD385" s="71"/>
      <c r="DE385" s="71"/>
      <c r="DF385" s="71"/>
      <c r="DG385" s="71"/>
      <c r="DH385" s="71"/>
      <c r="DI385" s="71"/>
      <c r="DJ385" s="71"/>
      <c r="DK385" s="71"/>
      <c r="DL385" s="71"/>
      <c r="DM385" s="71"/>
      <c r="DN385" s="71"/>
      <c r="DO385" s="71"/>
      <c r="DP385" s="71"/>
      <c r="DQ385" s="71"/>
      <c r="DR385" s="71"/>
      <c r="DS385" s="71"/>
      <c r="DT385" s="71"/>
      <c r="DU385" s="71"/>
      <c r="DV385" s="71"/>
      <c r="DW385" s="71"/>
      <c r="DX385" s="71"/>
      <c r="DY385" s="71"/>
    </row>
    <row r="386" spans="1:129" s="16" customFormat="1" ht="11.25">
      <c r="A386" s="100">
        <v>54</v>
      </c>
      <c r="B386" s="99" t="s">
        <v>116</v>
      </c>
      <c r="C386" s="106"/>
      <c r="D386" s="68"/>
      <c r="E386" s="69">
        <f>E145</f>
        <v>50342</v>
      </c>
      <c r="F386" s="81">
        <f>G145</f>
        <v>1000000</v>
      </c>
      <c r="G386" s="81">
        <f>H145</f>
        <v>960048</v>
      </c>
      <c r="H386" s="223">
        <f t="shared" si="11"/>
        <v>1986.4129355210362</v>
      </c>
      <c r="I386" s="49"/>
      <c r="J386" s="26"/>
      <c r="K386" s="70"/>
      <c r="L386" s="70"/>
      <c r="M386" s="70"/>
      <c r="N386" s="70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  <c r="AE386" s="71"/>
      <c r="AF386" s="71"/>
      <c r="AG386" s="71"/>
      <c r="AH386" s="71"/>
      <c r="AI386" s="71"/>
      <c r="AJ386" s="71"/>
      <c r="AK386" s="71"/>
      <c r="AL386" s="71"/>
      <c r="AM386" s="71"/>
      <c r="AN386" s="71"/>
      <c r="AO386" s="71"/>
      <c r="AP386" s="71"/>
      <c r="AQ386" s="71"/>
      <c r="AR386" s="71"/>
      <c r="AS386" s="71"/>
      <c r="AT386" s="71"/>
      <c r="AU386" s="71"/>
      <c r="AV386" s="71"/>
      <c r="AW386" s="71"/>
      <c r="AX386" s="71"/>
      <c r="AY386" s="71"/>
      <c r="AZ386" s="71"/>
      <c r="BA386" s="71"/>
      <c r="BB386" s="71"/>
      <c r="BC386" s="71"/>
      <c r="BD386" s="71"/>
      <c r="BE386" s="71"/>
      <c r="BF386" s="71"/>
      <c r="BG386" s="71"/>
      <c r="BH386" s="71"/>
      <c r="BI386" s="71"/>
      <c r="BJ386" s="71"/>
      <c r="BK386" s="71"/>
      <c r="BL386" s="71"/>
      <c r="BM386" s="71"/>
      <c r="BN386" s="71"/>
      <c r="BO386" s="71"/>
      <c r="BP386" s="71"/>
      <c r="BQ386" s="71"/>
      <c r="BR386" s="71"/>
      <c r="BS386" s="71"/>
      <c r="BT386" s="71"/>
      <c r="BU386" s="71"/>
      <c r="BV386" s="71"/>
      <c r="BW386" s="71"/>
      <c r="BX386" s="71"/>
      <c r="BY386" s="71"/>
      <c r="BZ386" s="71"/>
      <c r="CA386" s="71"/>
      <c r="CB386" s="71"/>
      <c r="CC386" s="71"/>
      <c r="CD386" s="71"/>
      <c r="CE386" s="71"/>
      <c r="CF386" s="71"/>
      <c r="CG386" s="71"/>
      <c r="CH386" s="71"/>
      <c r="CI386" s="71"/>
      <c r="CJ386" s="71"/>
      <c r="CK386" s="71"/>
      <c r="CL386" s="71"/>
      <c r="CM386" s="71"/>
      <c r="CN386" s="71"/>
      <c r="CO386" s="71"/>
      <c r="CP386" s="71"/>
      <c r="CQ386" s="71"/>
      <c r="CR386" s="71"/>
      <c r="CS386" s="71"/>
      <c r="CT386" s="71"/>
      <c r="CU386" s="71"/>
      <c r="CV386" s="71"/>
      <c r="CW386" s="71"/>
      <c r="CX386" s="71"/>
      <c r="CY386" s="71"/>
      <c r="CZ386" s="71"/>
      <c r="DA386" s="71"/>
      <c r="DB386" s="71"/>
      <c r="DC386" s="71"/>
      <c r="DD386" s="71"/>
      <c r="DE386" s="71"/>
      <c r="DF386" s="71"/>
      <c r="DG386" s="71"/>
      <c r="DH386" s="71"/>
      <c r="DI386" s="71"/>
      <c r="DJ386" s="71"/>
      <c r="DK386" s="71"/>
      <c r="DL386" s="71"/>
      <c r="DM386" s="71"/>
      <c r="DN386" s="71"/>
      <c r="DO386" s="71"/>
      <c r="DP386" s="71"/>
      <c r="DQ386" s="71"/>
      <c r="DR386" s="71"/>
      <c r="DS386" s="71"/>
      <c r="DT386" s="71"/>
      <c r="DU386" s="71"/>
      <c r="DV386" s="71"/>
      <c r="DW386" s="71"/>
      <c r="DX386" s="71"/>
      <c r="DY386" s="71"/>
    </row>
    <row r="387" spans="1:129" s="16" customFormat="1" ht="11.25">
      <c r="A387" s="100">
        <v>92</v>
      </c>
      <c r="B387" s="99" t="s">
        <v>118</v>
      </c>
      <c r="C387" s="106"/>
      <c r="D387" s="68"/>
      <c r="E387" s="69"/>
      <c r="F387" s="81">
        <v>0</v>
      </c>
      <c r="G387" s="81"/>
      <c r="H387" s="81">
        <v>0</v>
      </c>
      <c r="I387" s="93"/>
      <c r="J387" s="26"/>
      <c r="K387" s="70"/>
      <c r="L387" s="70"/>
      <c r="M387" s="70"/>
      <c r="N387" s="70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  <c r="AE387" s="71"/>
      <c r="AF387" s="71"/>
      <c r="AG387" s="71"/>
      <c r="AH387" s="71"/>
      <c r="AI387" s="71"/>
      <c r="AJ387" s="71"/>
      <c r="AK387" s="71"/>
      <c r="AL387" s="71"/>
      <c r="AM387" s="71"/>
      <c r="AN387" s="71"/>
      <c r="AO387" s="71"/>
      <c r="AP387" s="71"/>
      <c r="AQ387" s="71"/>
      <c r="AR387" s="71"/>
      <c r="AS387" s="71"/>
      <c r="AT387" s="71"/>
      <c r="AU387" s="71"/>
      <c r="AV387" s="71"/>
      <c r="AW387" s="71"/>
      <c r="AX387" s="71"/>
      <c r="AY387" s="71"/>
      <c r="AZ387" s="71"/>
      <c r="BA387" s="71"/>
      <c r="BB387" s="71"/>
      <c r="BC387" s="71"/>
      <c r="BD387" s="71"/>
      <c r="BE387" s="71"/>
      <c r="BF387" s="71"/>
      <c r="BG387" s="71"/>
      <c r="BH387" s="71"/>
      <c r="BI387" s="71"/>
      <c r="BJ387" s="71"/>
      <c r="BK387" s="71"/>
      <c r="BL387" s="71"/>
      <c r="BM387" s="71"/>
      <c r="BN387" s="71"/>
      <c r="BO387" s="71"/>
      <c r="BP387" s="71"/>
      <c r="BQ387" s="71"/>
      <c r="BR387" s="71"/>
      <c r="BS387" s="71"/>
      <c r="BT387" s="71"/>
      <c r="BU387" s="71"/>
      <c r="BV387" s="71"/>
      <c r="BW387" s="71"/>
      <c r="BX387" s="71"/>
      <c r="BY387" s="71"/>
      <c r="BZ387" s="71"/>
      <c r="CA387" s="71"/>
      <c r="CB387" s="71"/>
      <c r="CC387" s="71"/>
      <c r="CD387" s="71"/>
      <c r="CE387" s="71"/>
      <c r="CF387" s="71"/>
      <c r="CG387" s="71"/>
      <c r="CH387" s="71"/>
      <c r="CI387" s="71"/>
      <c r="CJ387" s="71"/>
      <c r="CK387" s="71"/>
      <c r="CL387" s="71"/>
      <c r="CM387" s="71"/>
      <c r="CN387" s="71"/>
      <c r="CO387" s="71"/>
      <c r="CP387" s="71"/>
      <c r="CQ387" s="71"/>
      <c r="CR387" s="71"/>
      <c r="CS387" s="71"/>
      <c r="CT387" s="71"/>
      <c r="CU387" s="71"/>
      <c r="CV387" s="71"/>
      <c r="CW387" s="71"/>
      <c r="CX387" s="71"/>
      <c r="CY387" s="71"/>
      <c r="CZ387" s="71"/>
      <c r="DA387" s="71"/>
      <c r="DB387" s="71"/>
      <c r="DC387" s="71"/>
      <c r="DD387" s="71"/>
      <c r="DE387" s="71"/>
      <c r="DF387" s="71"/>
      <c r="DG387" s="71"/>
      <c r="DH387" s="71"/>
      <c r="DI387" s="71"/>
      <c r="DJ387" s="71"/>
      <c r="DK387" s="71"/>
      <c r="DL387" s="71"/>
      <c r="DM387" s="71"/>
      <c r="DN387" s="71"/>
      <c r="DO387" s="71"/>
      <c r="DP387" s="71"/>
      <c r="DQ387" s="71"/>
      <c r="DR387" s="71"/>
      <c r="DS387" s="71"/>
      <c r="DT387" s="71"/>
      <c r="DU387" s="71"/>
      <c r="DV387" s="71"/>
      <c r="DW387" s="71"/>
      <c r="DX387" s="71"/>
      <c r="DY387" s="71"/>
    </row>
    <row r="388" spans="1:129" s="16" customFormat="1" ht="11.25">
      <c r="A388" s="144"/>
      <c r="B388" s="49"/>
      <c r="C388" s="145"/>
      <c r="D388" s="146"/>
      <c r="E388" s="147"/>
      <c r="F388" s="146"/>
      <c r="G388" s="146"/>
      <c r="H388" s="49"/>
      <c r="I388" s="93"/>
      <c r="J388" s="49"/>
      <c r="K388" s="70"/>
      <c r="L388" s="70"/>
      <c r="M388" s="70"/>
      <c r="N388" s="70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  <c r="AH388" s="71"/>
      <c r="AI388" s="71"/>
      <c r="AJ388" s="71"/>
      <c r="AK388" s="71"/>
      <c r="AL388" s="71"/>
      <c r="AM388" s="71"/>
      <c r="AN388" s="71"/>
      <c r="AO388" s="71"/>
      <c r="AP388" s="71"/>
      <c r="AQ388" s="71"/>
      <c r="AR388" s="71"/>
      <c r="AS388" s="71"/>
      <c r="AT388" s="71"/>
      <c r="AU388" s="71"/>
      <c r="AV388" s="71"/>
      <c r="AW388" s="71"/>
      <c r="AX388" s="71"/>
      <c r="AY388" s="71"/>
      <c r="AZ388" s="71"/>
      <c r="BA388" s="71"/>
      <c r="BB388" s="71"/>
      <c r="BC388" s="71"/>
      <c r="BD388" s="71"/>
      <c r="BE388" s="71"/>
      <c r="BF388" s="71"/>
      <c r="BG388" s="71"/>
      <c r="BH388" s="71"/>
      <c r="BI388" s="71"/>
      <c r="BJ388" s="71"/>
      <c r="BK388" s="71"/>
      <c r="BL388" s="71"/>
      <c r="BM388" s="71"/>
      <c r="BN388" s="71"/>
      <c r="BO388" s="71"/>
      <c r="BP388" s="71"/>
      <c r="BQ388" s="71"/>
      <c r="BR388" s="71"/>
      <c r="BS388" s="71"/>
      <c r="BT388" s="71"/>
      <c r="BU388" s="71"/>
      <c r="BV388" s="71"/>
      <c r="BW388" s="71"/>
      <c r="BX388" s="71"/>
      <c r="BY388" s="71"/>
      <c r="BZ388" s="71"/>
      <c r="CA388" s="71"/>
      <c r="CB388" s="71"/>
      <c r="CC388" s="71"/>
      <c r="CD388" s="71"/>
      <c r="CE388" s="71"/>
      <c r="CF388" s="71"/>
      <c r="CG388" s="71"/>
      <c r="CH388" s="71"/>
      <c r="CI388" s="71"/>
      <c r="CJ388" s="71"/>
      <c r="CK388" s="71"/>
      <c r="CL388" s="71"/>
      <c r="CM388" s="71"/>
      <c r="CN388" s="71"/>
      <c r="CO388" s="71"/>
      <c r="CP388" s="71"/>
      <c r="CQ388" s="71"/>
      <c r="CR388" s="71"/>
      <c r="CS388" s="71"/>
      <c r="CT388" s="71"/>
      <c r="CU388" s="71"/>
      <c r="CV388" s="71"/>
      <c r="CW388" s="71"/>
      <c r="CX388" s="71"/>
      <c r="CY388" s="71"/>
      <c r="CZ388" s="71"/>
      <c r="DA388" s="71"/>
      <c r="DB388" s="71"/>
      <c r="DC388" s="71"/>
      <c r="DD388" s="71"/>
      <c r="DE388" s="71"/>
      <c r="DF388" s="71"/>
      <c r="DG388" s="71"/>
      <c r="DH388" s="71"/>
      <c r="DI388" s="71"/>
      <c r="DJ388" s="71"/>
      <c r="DK388" s="71"/>
      <c r="DL388" s="71"/>
      <c r="DM388" s="71"/>
      <c r="DN388" s="71"/>
      <c r="DO388" s="71"/>
      <c r="DP388" s="71"/>
      <c r="DQ388" s="71"/>
      <c r="DR388" s="71"/>
      <c r="DS388" s="71"/>
      <c r="DT388" s="71"/>
      <c r="DU388" s="71"/>
      <c r="DV388" s="71"/>
      <c r="DW388" s="71"/>
      <c r="DX388" s="71"/>
      <c r="DY388" s="71"/>
    </row>
    <row r="389" spans="1:129" s="16" customFormat="1" ht="11.25">
      <c r="A389" s="144"/>
      <c r="B389" s="49"/>
      <c r="C389" s="145"/>
      <c r="D389" s="146"/>
      <c r="E389" s="147"/>
      <c r="F389" s="146"/>
      <c r="G389" s="146"/>
      <c r="H389" s="49"/>
      <c r="I389" s="93"/>
      <c r="J389" s="49"/>
      <c r="K389" s="70"/>
      <c r="L389" s="70"/>
      <c r="M389" s="70"/>
      <c r="N389" s="70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  <c r="AH389" s="71"/>
      <c r="AI389" s="71"/>
      <c r="AJ389" s="71"/>
      <c r="AK389" s="71"/>
      <c r="AL389" s="71"/>
      <c r="AM389" s="71"/>
      <c r="AN389" s="71"/>
      <c r="AO389" s="71"/>
      <c r="AP389" s="71"/>
      <c r="AQ389" s="71"/>
      <c r="AR389" s="71"/>
      <c r="AS389" s="71"/>
      <c r="AT389" s="71"/>
      <c r="AU389" s="71"/>
      <c r="AV389" s="71"/>
      <c r="AW389" s="71"/>
      <c r="AX389" s="71"/>
      <c r="AY389" s="71"/>
      <c r="AZ389" s="71"/>
      <c r="BA389" s="71"/>
      <c r="BB389" s="71"/>
      <c r="BC389" s="71"/>
      <c r="BD389" s="71"/>
      <c r="BE389" s="71"/>
      <c r="BF389" s="71"/>
      <c r="BG389" s="71"/>
      <c r="BH389" s="71"/>
      <c r="BI389" s="71"/>
      <c r="BJ389" s="71"/>
      <c r="BK389" s="71"/>
      <c r="BL389" s="71"/>
      <c r="BM389" s="71"/>
      <c r="BN389" s="71"/>
      <c r="BO389" s="71"/>
      <c r="BP389" s="71"/>
      <c r="BQ389" s="71"/>
      <c r="BR389" s="71"/>
      <c r="BS389" s="71"/>
      <c r="BT389" s="71"/>
      <c r="BU389" s="71"/>
      <c r="BV389" s="71"/>
      <c r="BW389" s="71"/>
      <c r="BX389" s="71"/>
      <c r="BY389" s="71"/>
      <c r="BZ389" s="71"/>
      <c r="CA389" s="71"/>
      <c r="CB389" s="71"/>
      <c r="CC389" s="71"/>
      <c r="CD389" s="71"/>
      <c r="CE389" s="71"/>
      <c r="CF389" s="71"/>
      <c r="CG389" s="71"/>
      <c r="CH389" s="71"/>
      <c r="CI389" s="71"/>
      <c r="CJ389" s="71"/>
      <c r="CK389" s="71"/>
      <c r="CL389" s="71"/>
      <c r="CM389" s="71"/>
      <c r="CN389" s="71"/>
      <c r="CO389" s="71"/>
      <c r="CP389" s="71"/>
      <c r="CQ389" s="71"/>
      <c r="CR389" s="71"/>
      <c r="CS389" s="71"/>
      <c r="CT389" s="71"/>
      <c r="CU389" s="71"/>
      <c r="CV389" s="71"/>
      <c r="CW389" s="71"/>
      <c r="CX389" s="71"/>
      <c r="CY389" s="71"/>
      <c r="CZ389" s="71"/>
      <c r="DA389" s="71"/>
      <c r="DB389" s="71"/>
      <c r="DC389" s="71"/>
      <c r="DD389" s="71"/>
      <c r="DE389" s="71"/>
      <c r="DF389" s="71"/>
      <c r="DG389" s="71"/>
      <c r="DH389" s="71"/>
      <c r="DI389" s="71"/>
      <c r="DJ389" s="71"/>
      <c r="DK389" s="71"/>
      <c r="DL389" s="71"/>
      <c r="DM389" s="71"/>
      <c r="DN389" s="71"/>
      <c r="DO389" s="71"/>
      <c r="DP389" s="71"/>
      <c r="DQ389" s="71"/>
      <c r="DR389" s="71"/>
      <c r="DS389" s="71"/>
      <c r="DT389" s="71"/>
      <c r="DU389" s="71"/>
      <c r="DV389" s="71"/>
      <c r="DW389" s="71"/>
      <c r="DX389" s="71"/>
      <c r="DY389" s="71"/>
    </row>
    <row r="390" spans="1:129" s="16" customFormat="1" ht="11.25">
      <c r="A390" s="144"/>
      <c r="B390" s="13" t="s">
        <v>210</v>
      </c>
      <c r="C390" s="13"/>
      <c r="D390" s="13"/>
      <c r="E390" s="37"/>
      <c r="F390" s="146"/>
      <c r="G390" s="146"/>
      <c r="H390" s="49"/>
      <c r="I390" s="93"/>
      <c r="J390" s="49"/>
      <c r="K390" s="70"/>
      <c r="L390" s="70"/>
      <c r="M390" s="70"/>
      <c r="N390" s="70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  <c r="AH390" s="71"/>
      <c r="AI390" s="71"/>
      <c r="AJ390" s="71"/>
      <c r="AK390" s="71"/>
      <c r="AL390" s="71"/>
      <c r="AM390" s="71"/>
      <c r="AN390" s="71"/>
      <c r="AO390" s="71"/>
      <c r="AP390" s="71"/>
      <c r="AQ390" s="71"/>
      <c r="AR390" s="71"/>
      <c r="AS390" s="71"/>
      <c r="AT390" s="71"/>
      <c r="AU390" s="71"/>
      <c r="AV390" s="71"/>
      <c r="AW390" s="71"/>
      <c r="AX390" s="71"/>
      <c r="AY390" s="71"/>
      <c r="AZ390" s="71"/>
      <c r="BA390" s="71"/>
      <c r="BB390" s="71"/>
      <c r="BC390" s="71"/>
      <c r="BD390" s="71"/>
      <c r="BE390" s="71"/>
      <c r="BF390" s="71"/>
      <c r="BG390" s="71"/>
      <c r="BH390" s="71"/>
      <c r="BI390" s="71"/>
      <c r="BJ390" s="71"/>
      <c r="BK390" s="71"/>
      <c r="BL390" s="71"/>
      <c r="BM390" s="71"/>
      <c r="BN390" s="71"/>
      <c r="BO390" s="71"/>
      <c r="BP390" s="71"/>
      <c r="BQ390" s="71"/>
      <c r="BR390" s="71"/>
      <c r="BS390" s="71"/>
      <c r="BT390" s="71"/>
      <c r="BU390" s="71"/>
      <c r="BV390" s="71"/>
      <c r="BW390" s="71"/>
      <c r="BX390" s="71"/>
      <c r="BY390" s="71"/>
      <c r="BZ390" s="71"/>
      <c r="CA390" s="71"/>
      <c r="CB390" s="71"/>
      <c r="CC390" s="71"/>
      <c r="CD390" s="71"/>
      <c r="CE390" s="71"/>
      <c r="CF390" s="71"/>
      <c r="CG390" s="71"/>
      <c r="CH390" s="71"/>
      <c r="CI390" s="71"/>
      <c r="CJ390" s="71"/>
      <c r="CK390" s="71"/>
      <c r="CL390" s="71"/>
      <c r="CM390" s="71"/>
      <c r="CN390" s="71"/>
      <c r="CO390" s="71"/>
      <c r="CP390" s="71"/>
      <c r="CQ390" s="71"/>
      <c r="CR390" s="71"/>
      <c r="CS390" s="71"/>
      <c r="CT390" s="71"/>
      <c r="CU390" s="71"/>
      <c r="CV390" s="71"/>
      <c r="CW390" s="71"/>
      <c r="CX390" s="71"/>
      <c r="CY390" s="71"/>
      <c r="CZ390" s="71"/>
      <c r="DA390" s="71"/>
      <c r="DB390" s="71"/>
      <c r="DC390" s="71"/>
      <c r="DD390" s="71"/>
      <c r="DE390" s="71"/>
      <c r="DF390" s="71"/>
      <c r="DG390" s="71"/>
      <c r="DH390" s="71"/>
      <c r="DI390" s="71"/>
      <c r="DJ390" s="71"/>
      <c r="DK390" s="71"/>
      <c r="DL390" s="71"/>
      <c r="DM390" s="71"/>
      <c r="DN390" s="71"/>
      <c r="DO390" s="71"/>
      <c r="DP390" s="71"/>
      <c r="DQ390" s="71"/>
      <c r="DR390" s="71"/>
      <c r="DS390" s="71"/>
      <c r="DT390" s="71"/>
      <c r="DU390" s="71"/>
      <c r="DV390" s="71"/>
      <c r="DW390" s="71"/>
      <c r="DX390" s="71"/>
      <c r="DY390" s="71"/>
    </row>
    <row r="391" spans="1:129" s="16" customFormat="1" ht="11.25">
      <c r="A391" s="144"/>
      <c r="B391" s="49"/>
      <c r="C391" s="145"/>
      <c r="D391" s="146"/>
      <c r="E391" s="147"/>
      <c r="F391" s="146"/>
      <c r="G391" s="146"/>
      <c r="H391" s="49"/>
      <c r="I391" s="93"/>
      <c r="J391" s="49"/>
      <c r="K391" s="70"/>
      <c r="L391" s="70"/>
      <c r="M391" s="70"/>
      <c r="N391" s="70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  <c r="AH391" s="71"/>
      <c r="AI391" s="71"/>
      <c r="AJ391" s="71"/>
      <c r="AK391" s="71"/>
      <c r="AL391" s="71"/>
      <c r="AM391" s="71"/>
      <c r="AN391" s="71"/>
      <c r="AO391" s="71"/>
      <c r="AP391" s="71"/>
      <c r="AQ391" s="71"/>
      <c r="AR391" s="71"/>
      <c r="AS391" s="71"/>
      <c r="AT391" s="71"/>
      <c r="AU391" s="71"/>
      <c r="AV391" s="71"/>
      <c r="AW391" s="71"/>
      <c r="AX391" s="71"/>
      <c r="AY391" s="71"/>
      <c r="AZ391" s="71"/>
      <c r="BA391" s="71"/>
      <c r="BB391" s="71"/>
      <c r="BC391" s="71"/>
      <c r="BD391" s="71"/>
      <c r="BE391" s="71"/>
      <c r="BF391" s="71"/>
      <c r="BG391" s="71"/>
      <c r="BH391" s="71"/>
      <c r="BI391" s="71"/>
      <c r="BJ391" s="71"/>
      <c r="BK391" s="71"/>
      <c r="BL391" s="71"/>
      <c r="BM391" s="71"/>
      <c r="BN391" s="71"/>
      <c r="BO391" s="71"/>
      <c r="BP391" s="71"/>
      <c r="BQ391" s="71"/>
      <c r="BR391" s="71"/>
      <c r="BS391" s="71"/>
      <c r="BT391" s="71"/>
      <c r="BU391" s="71"/>
      <c r="BV391" s="71"/>
      <c r="BW391" s="71"/>
      <c r="BX391" s="71"/>
      <c r="BY391" s="71"/>
      <c r="BZ391" s="71"/>
      <c r="CA391" s="71"/>
      <c r="CB391" s="71"/>
      <c r="CC391" s="71"/>
      <c r="CD391" s="71"/>
      <c r="CE391" s="71"/>
      <c r="CF391" s="71"/>
      <c r="CG391" s="71"/>
      <c r="CH391" s="71"/>
      <c r="CI391" s="71"/>
      <c r="CJ391" s="71"/>
      <c r="CK391" s="71"/>
      <c r="CL391" s="71"/>
      <c r="CM391" s="71"/>
      <c r="CN391" s="71"/>
      <c r="CO391" s="71"/>
      <c r="CP391" s="71"/>
      <c r="CQ391" s="71"/>
      <c r="CR391" s="71"/>
      <c r="CS391" s="71"/>
      <c r="CT391" s="71"/>
      <c r="CU391" s="71"/>
      <c r="CV391" s="71"/>
      <c r="CW391" s="71"/>
      <c r="CX391" s="71"/>
      <c r="CY391" s="71"/>
      <c r="CZ391" s="71"/>
      <c r="DA391" s="71"/>
      <c r="DB391" s="71"/>
      <c r="DC391" s="71"/>
      <c r="DD391" s="71"/>
      <c r="DE391" s="71"/>
      <c r="DF391" s="71"/>
      <c r="DG391" s="71"/>
      <c r="DH391" s="71"/>
      <c r="DI391" s="71"/>
      <c r="DJ391" s="71"/>
      <c r="DK391" s="71"/>
      <c r="DL391" s="71"/>
      <c r="DM391" s="71"/>
      <c r="DN391" s="71"/>
      <c r="DO391" s="71"/>
      <c r="DP391" s="71"/>
      <c r="DQ391" s="71"/>
      <c r="DR391" s="71"/>
      <c r="DS391" s="71"/>
      <c r="DT391" s="71"/>
      <c r="DU391" s="71"/>
      <c r="DV391" s="71"/>
      <c r="DW391" s="71"/>
      <c r="DX391" s="71"/>
      <c r="DY391" s="71"/>
    </row>
    <row r="392" spans="1:129" s="16" customFormat="1" ht="11.25">
      <c r="A392" s="144"/>
      <c r="B392" s="49"/>
      <c r="C392" s="145"/>
      <c r="D392" s="146"/>
      <c r="E392" s="147"/>
      <c r="F392" s="146"/>
      <c r="G392" s="146"/>
      <c r="H392" s="49"/>
      <c r="I392" s="93"/>
      <c r="J392" s="49"/>
      <c r="K392" s="70"/>
      <c r="L392" s="70"/>
      <c r="M392" s="70"/>
      <c r="N392" s="70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  <c r="AH392" s="71"/>
      <c r="AI392" s="71"/>
      <c r="AJ392" s="71"/>
      <c r="AK392" s="71"/>
      <c r="AL392" s="71"/>
      <c r="AM392" s="71"/>
      <c r="AN392" s="71"/>
      <c r="AO392" s="71"/>
      <c r="AP392" s="71"/>
      <c r="AQ392" s="71"/>
      <c r="AR392" s="71"/>
      <c r="AS392" s="71"/>
      <c r="AT392" s="71"/>
      <c r="AU392" s="71"/>
      <c r="AV392" s="71"/>
      <c r="AW392" s="71"/>
      <c r="AX392" s="71"/>
      <c r="AY392" s="71"/>
      <c r="AZ392" s="71"/>
      <c r="BA392" s="71"/>
      <c r="BB392" s="71"/>
      <c r="BC392" s="71"/>
      <c r="BD392" s="71"/>
      <c r="BE392" s="71"/>
      <c r="BF392" s="71"/>
      <c r="BG392" s="71"/>
      <c r="BH392" s="71"/>
      <c r="BI392" s="71"/>
      <c r="BJ392" s="71"/>
      <c r="BK392" s="71"/>
      <c r="BL392" s="71"/>
      <c r="BM392" s="71"/>
      <c r="BN392" s="71"/>
      <c r="BO392" s="71"/>
      <c r="BP392" s="71"/>
      <c r="BQ392" s="71"/>
      <c r="BR392" s="71"/>
      <c r="BS392" s="71"/>
      <c r="BT392" s="71"/>
      <c r="BU392" s="71"/>
      <c r="BV392" s="71"/>
      <c r="BW392" s="71"/>
      <c r="BX392" s="71"/>
      <c r="BY392" s="71"/>
      <c r="BZ392" s="71"/>
      <c r="CA392" s="71"/>
      <c r="CB392" s="71"/>
      <c r="CC392" s="71"/>
      <c r="CD392" s="71"/>
      <c r="CE392" s="71"/>
      <c r="CF392" s="71"/>
      <c r="CG392" s="71"/>
      <c r="CH392" s="71"/>
      <c r="CI392" s="71"/>
      <c r="CJ392" s="71"/>
      <c r="CK392" s="71"/>
      <c r="CL392" s="71"/>
      <c r="CM392" s="71"/>
      <c r="CN392" s="71"/>
      <c r="CO392" s="71"/>
      <c r="CP392" s="71"/>
      <c r="CQ392" s="71"/>
      <c r="CR392" s="71"/>
      <c r="CS392" s="71"/>
      <c r="CT392" s="71"/>
      <c r="CU392" s="71"/>
      <c r="CV392" s="71"/>
      <c r="CW392" s="71"/>
      <c r="CX392" s="71"/>
      <c r="CY392" s="71"/>
      <c r="CZ392" s="71"/>
      <c r="DA392" s="71"/>
      <c r="DB392" s="71"/>
      <c r="DC392" s="71"/>
      <c r="DD392" s="71"/>
      <c r="DE392" s="71"/>
      <c r="DF392" s="71"/>
      <c r="DG392" s="71"/>
      <c r="DH392" s="71"/>
      <c r="DI392" s="71"/>
      <c r="DJ392" s="71"/>
      <c r="DK392" s="71"/>
      <c r="DL392" s="71"/>
      <c r="DM392" s="71"/>
      <c r="DN392" s="71"/>
      <c r="DO392" s="71"/>
      <c r="DP392" s="71"/>
      <c r="DQ392" s="71"/>
      <c r="DR392" s="71"/>
      <c r="DS392" s="71"/>
      <c r="DT392" s="71"/>
      <c r="DU392" s="71"/>
      <c r="DV392" s="71"/>
      <c r="DW392" s="71"/>
      <c r="DX392" s="71"/>
      <c r="DY392" s="71"/>
    </row>
    <row r="393" spans="1:129" s="16" customFormat="1" ht="11.25">
      <c r="A393" s="27" t="s">
        <v>20</v>
      </c>
      <c r="B393" s="27"/>
      <c r="C393" s="27"/>
      <c r="D393" s="27"/>
      <c r="E393" s="18"/>
      <c r="F393" s="18"/>
      <c r="G393" s="18"/>
      <c r="H393" s="27"/>
      <c r="I393" s="93"/>
      <c r="J393" s="49"/>
      <c r="K393" s="70"/>
      <c r="L393" s="70"/>
      <c r="M393" s="70"/>
      <c r="N393" s="70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  <c r="AH393" s="71"/>
      <c r="AI393" s="71"/>
      <c r="AJ393" s="71"/>
      <c r="AK393" s="71"/>
      <c r="AL393" s="71"/>
      <c r="AM393" s="71"/>
      <c r="AN393" s="71"/>
      <c r="AO393" s="71"/>
      <c r="AP393" s="71"/>
      <c r="AQ393" s="71"/>
      <c r="AR393" s="71"/>
      <c r="AS393" s="71"/>
      <c r="AT393" s="71"/>
      <c r="AU393" s="71"/>
      <c r="AV393" s="71"/>
      <c r="AW393" s="71"/>
      <c r="AX393" s="71"/>
      <c r="AY393" s="71"/>
      <c r="AZ393" s="71"/>
      <c r="BA393" s="71"/>
      <c r="BB393" s="71"/>
      <c r="BC393" s="71"/>
      <c r="BD393" s="71"/>
      <c r="BE393" s="71"/>
      <c r="BF393" s="71"/>
      <c r="BG393" s="71"/>
      <c r="BH393" s="71"/>
      <c r="BI393" s="71"/>
      <c r="BJ393" s="71"/>
      <c r="BK393" s="71"/>
      <c r="BL393" s="71"/>
      <c r="BM393" s="71"/>
      <c r="BN393" s="71"/>
      <c r="BO393" s="71"/>
      <c r="BP393" s="71"/>
      <c r="BQ393" s="71"/>
      <c r="BR393" s="71"/>
      <c r="BS393" s="71"/>
      <c r="BT393" s="71"/>
      <c r="BU393" s="71"/>
      <c r="BV393" s="71"/>
      <c r="BW393" s="71"/>
      <c r="BX393" s="71"/>
      <c r="BY393" s="71"/>
      <c r="BZ393" s="71"/>
      <c r="CA393" s="71"/>
      <c r="CB393" s="71"/>
      <c r="CC393" s="71"/>
      <c r="CD393" s="71"/>
      <c r="CE393" s="71"/>
      <c r="CF393" s="71"/>
      <c r="CG393" s="71"/>
      <c r="CH393" s="71"/>
      <c r="CI393" s="71"/>
      <c r="CJ393" s="71"/>
      <c r="CK393" s="71"/>
      <c r="CL393" s="71"/>
      <c r="CM393" s="71"/>
      <c r="CN393" s="71"/>
      <c r="CO393" s="71"/>
      <c r="CP393" s="71"/>
      <c r="CQ393" s="71"/>
      <c r="CR393" s="71"/>
      <c r="CS393" s="71"/>
      <c r="CT393" s="71"/>
      <c r="CU393" s="71"/>
      <c r="CV393" s="71"/>
      <c r="CW393" s="71"/>
      <c r="CX393" s="71"/>
      <c r="CY393" s="71"/>
      <c r="CZ393" s="71"/>
      <c r="DA393" s="71"/>
      <c r="DB393" s="71"/>
      <c r="DC393" s="71"/>
      <c r="DD393" s="71"/>
      <c r="DE393" s="71"/>
      <c r="DF393" s="71"/>
      <c r="DG393" s="71"/>
      <c r="DH393" s="71"/>
      <c r="DI393" s="71"/>
      <c r="DJ393" s="71"/>
      <c r="DK393" s="71"/>
      <c r="DL393" s="71"/>
      <c r="DM393" s="71"/>
      <c r="DN393" s="71"/>
      <c r="DO393" s="71"/>
      <c r="DP393" s="71"/>
      <c r="DQ393" s="71"/>
      <c r="DR393" s="71"/>
      <c r="DS393" s="71"/>
      <c r="DT393" s="71"/>
      <c r="DU393" s="71"/>
      <c r="DV393" s="71"/>
      <c r="DW393" s="71"/>
      <c r="DX393" s="71"/>
      <c r="DY393" s="71"/>
    </row>
    <row r="394" spans="1:129" s="16" customFormat="1" ht="11.25">
      <c r="A394" s="27" t="s">
        <v>21</v>
      </c>
      <c r="B394" s="52"/>
      <c r="C394" s="52"/>
      <c r="D394" s="52"/>
      <c r="E394" s="18" t="s">
        <v>23</v>
      </c>
      <c r="F394" s="18" t="s">
        <v>415</v>
      </c>
      <c r="G394" s="18" t="s">
        <v>414</v>
      </c>
      <c r="H394" s="18" t="s">
        <v>25</v>
      </c>
      <c r="I394" s="70"/>
      <c r="J394" s="26"/>
      <c r="K394" s="70"/>
      <c r="L394" s="70"/>
      <c r="M394" s="70"/>
      <c r="N394" s="70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  <c r="AH394" s="71"/>
      <c r="AI394" s="71"/>
      <c r="AJ394" s="71"/>
      <c r="AK394" s="71"/>
      <c r="AL394" s="71"/>
      <c r="AM394" s="71"/>
      <c r="AN394" s="71"/>
      <c r="AO394" s="71"/>
      <c r="AP394" s="71"/>
      <c r="AQ394" s="71"/>
      <c r="AR394" s="71"/>
      <c r="AS394" s="71"/>
      <c r="AT394" s="71"/>
      <c r="AU394" s="71"/>
      <c r="AV394" s="71"/>
      <c r="AW394" s="71"/>
      <c r="AX394" s="71"/>
      <c r="AY394" s="71"/>
      <c r="AZ394" s="71"/>
      <c r="BA394" s="71"/>
      <c r="BB394" s="71"/>
      <c r="BC394" s="71"/>
      <c r="BD394" s="71"/>
      <c r="BE394" s="71"/>
      <c r="BF394" s="71"/>
      <c r="BG394" s="71"/>
      <c r="BH394" s="71"/>
      <c r="BI394" s="71"/>
      <c r="BJ394" s="71"/>
      <c r="BK394" s="71"/>
      <c r="BL394" s="71"/>
      <c r="BM394" s="71"/>
      <c r="BN394" s="71"/>
      <c r="BO394" s="71"/>
      <c r="BP394" s="71"/>
      <c r="BQ394" s="71"/>
      <c r="BR394" s="71"/>
      <c r="BS394" s="71"/>
      <c r="BT394" s="71"/>
      <c r="BU394" s="71"/>
      <c r="BV394" s="71"/>
      <c r="BW394" s="71"/>
      <c r="BX394" s="71"/>
      <c r="BY394" s="71"/>
      <c r="BZ394" s="71"/>
      <c r="CA394" s="71"/>
      <c r="CB394" s="71"/>
      <c r="CC394" s="71"/>
      <c r="CD394" s="71"/>
      <c r="CE394" s="71"/>
      <c r="CF394" s="71"/>
      <c r="CG394" s="71"/>
      <c r="CH394" s="71"/>
      <c r="CI394" s="71"/>
      <c r="CJ394" s="71"/>
      <c r="CK394" s="71"/>
      <c r="CL394" s="71"/>
      <c r="CM394" s="71"/>
      <c r="CN394" s="71"/>
      <c r="CO394" s="71"/>
      <c r="CP394" s="71"/>
      <c r="CQ394" s="71"/>
      <c r="CR394" s="71"/>
      <c r="CS394" s="71"/>
      <c r="CT394" s="71"/>
      <c r="CU394" s="71"/>
      <c r="CV394" s="71"/>
      <c r="CW394" s="71"/>
      <c r="CX394" s="71"/>
      <c r="CY394" s="71"/>
      <c r="CZ394" s="71"/>
      <c r="DA394" s="71"/>
      <c r="DB394" s="71"/>
      <c r="DC394" s="71"/>
      <c r="DD394" s="71"/>
      <c r="DE394" s="71"/>
      <c r="DF394" s="71"/>
      <c r="DG394" s="71"/>
      <c r="DH394" s="71"/>
      <c r="DI394" s="71"/>
      <c r="DJ394" s="71"/>
      <c r="DK394" s="71"/>
      <c r="DL394" s="71"/>
      <c r="DM394" s="71"/>
      <c r="DN394" s="71"/>
      <c r="DO394" s="71"/>
      <c r="DP394" s="71"/>
      <c r="DQ394" s="71"/>
      <c r="DR394" s="71"/>
      <c r="DS394" s="71"/>
      <c r="DT394" s="71"/>
      <c r="DU394" s="71"/>
      <c r="DV394" s="71"/>
      <c r="DW394" s="71"/>
      <c r="DX394" s="71"/>
      <c r="DY394" s="71"/>
    </row>
    <row r="395" spans="1:129" s="16" customFormat="1" ht="11.25">
      <c r="A395" s="27" t="s">
        <v>26</v>
      </c>
      <c r="B395" s="52" t="s">
        <v>209</v>
      </c>
      <c r="C395" s="52"/>
      <c r="D395" s="52"/>
      <c r="E395" s="18">
        <v>2019</v>
      </c>
      <c r="F395" s="18"/>
      <c r="G395" s="18"/>
      <c r="H395" s="18" t="s">
        <v>30</v>
      </c>
      <c r="I395" s="70"/>
      <c r="J395" s="26"/>
      <c r="K395" s="70"/>
      <c r="L395" s="70"/>
      <c r="M395" s="70"/>
      <c r="N395" s="70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  <c r="AE395" s="71"/>
      <c r="AF395" s="71"/>
      <c r="AG395" s="71"/>
      <c r="AH395" s="71"/>
      <c r="AI395" s="71"/>
      <c r="AJ395" s="71"/>
      <c r="AK395" s="71"/>
      <c r="AL395" s="71"/>
      <c r="AM395" s="71"/>
      <c r="AN395" s="71"/>
      <c r="AO395" s="71"/>
      <c r="AP395" s="71"/>
      <c r="AQ395" s="71"/>
      <c r="AR395" s="71"/>
      <c r="AS395" s="71"/>
      <c r="AT395" s="71"/>
      <c r="AU395" s="71"/>
      <c r="AV395" s="71"/>
      <c r="AW395" s="71"/>
      <c r="AX395" s="71"/>
      <c r="AY395" s="71"/>
      <c r="AZ395" s="71"/>
      <c r="BA395" s="71"/>
      <c r="BB395" s="71"/>
      <c r="BC395" s="71"/>
      <c r="BD395" s="71"/>
      <c r="BE395" s="71"/>
      <c r="BF395" s="71"/>
      <c r="BG395" s="71"/>
      <c r="BH395" s="71"/>
      <c r="BI395" s="71"/>
      <c r="BJ395" s="71"/>
      <c r="BK395" s="71"/>
      <c r="BL395" s="71"/>
      <c r="BM395" s="71"/>
      <c r="BN395" s="71"/>
      <c r="BO395" s="71"/>
      <c r="BP395" s="71"/>
      <c r="BQ395" s="71"/>
      <c r="BR395" s="71"/>
      <c r="BS395" s="71"/>
      <c r="BT395" s="71"/>
      <c r="BU395" s="71"/>
      <c r="BV395" s="71"/>
      <c r="BW395" s="71"/>
      <c r="BX395" s="71"/>
      <c r="BY395" s="71"/>
      <c r="BZ395" s="71"/>
      <c r="CA395" s="71"/>
      <c r="CB395" s="71"/>
      <c r="CC395" s="71"/>
      <c r="CD395" s="71"/>
      <c r="CE395" s="71"/>
      <c r="CF395" s="71"/>
      <c r="CG395" s="71"/>
      <c r="CH395" s="71"/>
      <c r="CI395" s="71"/>
      <c r="CJ395" s="71"/>
      <c r="CK395" s="71"/>
      <c r="CL395" s="71"/>
      <c r="CM395" s="71"/>
      <c r="CN395" s="71"/>
      <c r="CO395" s="71"/>
      <c r="CP395" s="71"/>
      <c r="CQ395" s="71"/>
      <c r="CR395" s="71"/>
      <c r="CS395" s="71"/>
      <c r="CT395" s="71"/>
      <c r="CU395" s="71"/>
      <c r="CV395" s="71"/>
      <c r="CW395" s="71"/>
      <c r="CX395" s="71"/>
      <c r="CY395" s="71"/>
      <c r="CZ395" s="71"/>
      <c r="DA395" s="71"/>
      <c r="DB395" s="71"/>
      <c r="DC395" s="71"/>
      <c r="DD395" s="71"/>
      <c r="DE395" s="71"/>
      <c r="DF395" s="71"/>
      <c r="DG395" s="71"/>
      <c r="DH395" s="71"/>
      <c r="DI395" s="71"/>
      <c r="DJ395" s="71"/>
      <c r="DK395" s="71"/>
      <c r="DL395" s="71"/>
      <c r="DM395" s="71"/>
      <c r="DN395" s="71"/>
      <c r="DO395" s="71"/>
      <c r="DP395" s="71"/>
      <c r="DQ395" s="71"/>
      <c r="DR395" s="71"/>
      <c r="DS395" s="71"/>
      <c r="DT395" s="71"/>
      <c r="DU395" s="71"/>
      <c r="DV395" s="71"/>
      <c r="DW395" s="71"/>
      <c r="DX395" s="71"/>
      <c r="DY395" s="71"/>
    </row>
    <row r="396" spans="1:129" s="16" customFormat="1" ht="11.25">
      <c r="A396" s="27" t="s">
        <v>31</v>
      </c>
      <c r="B396" s="27"/>
      <c r="C396" s="27"/>
      <c r="D396" s="27"/>
      <c r="E396" s="18" t="s">
        <v>32</v>
      </c>
      <c r="F396" s="195">
        <v>2019</v>
      </c>
      <c r="G396" s="195">
        <v>2019</v>
      </c>
      <c r="H396" s="18"/>
      <c r="I396" s="70"/>
      <c r="J396" s="26"/>
      <c r="K396" s="70"/>
      <c r="L396" s="70"/>
      <c r="M396" s="70"/>
      <c r="N396" s="70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  <c r="AH396" s="71"/>
      <c r="AI396" s="71"/>
      <c r="AJ396" s="71"/>
      <c r="AK396" s="71"/>
      <c r="AL396" s="71"/>
      <c r="AM396" s="71"/>
      <c r="AN396" s="71"/>
      <c r="AO396" s="71"/>
      <c r="AP396" s="71"/>
      <c r="AQ396" s="71"/>
      <c r="AR396" s="71"/>
      <c r="AS396" s="71"/>
      <c r="AT396" s="71"/>
      <c r="AU396" s="71"/>
      <c r="AV396" s="71"/>
      <c r="AW396" s="71"/>
      <c r="AX396" s="71"/>
      <c r="AY396" s="71"/>
      <c r="AZ396" s="71"/>
      <c r="BA396" s="71"/>
      <c r="BB396" s="71"/>
      <c r="BC396" s="71"/>
      <c r="BD396" s="71"/>
      <c r="BE396" s="71"/>
      <c r="BF396" s="71"/>
      <c r="BG396" s="71"/>
      <c r="BH396" s="71"/>
      <c r="BI396" s="71"/>
      <c r="BJ396" s="71"/>
      <c r="BK396" s="71"/>
      <c r="BL396" s="71"/>
      <c r="BM396" s="71"/>
      <c r="BN396" s="71"/>
      <c r="BO396" s="71"/>
      <c r="BP396" s="71"/>
      <c r="BQ396" s="71"/>
      <c r="BR396" s="71"/>
      <c r="BS396" s="71"/>
      <c r="BT396" s="71"/>
      <c r="BU396" s="71"/>
      <c r="BV396" s="71"/>
      <c r="BW396" s="71"/>
      <c r="BX396" s="71"/>
      <c r="BY396" s="71"/>
      <c r="BZ396" s="71"/>
      <c r="CA396" s="71"/>
      <c r="CB396" s="71"/>
      <c r="CC396" s="71"/>
      <c r="CD396" s="71"/>
      <c r="CE396" s="71"/>
      <c r="CF396" s="71"/>
      <c r="CG396" s="71"/>
      <c r="CH396" s="71"/>
      <c r="CI396" s="71"/>
      <c r="CJ396" s="71"/>
      <c r="CK396" s="71"/>
      <c r="CL396" s="71"/>
      <c r="CM396" s="71"/>
      <c r="CN396" s="71"/>
      <c r="CO396" s="71"/>
      <c r="CP396" s="71"/>
      <c r="CQ396" s="71"/>
      <c r="CR396" s="71"/>
      <c r="CS396" s="71"/>
      <c r="CT396" s="71"/>
      <c r="CU396" s="71"/>
      <c r="CV396" s="71"/>
      <c r="CW396" s="71"/>
      <c r="CX396" s="71"/>
      <c r="CY396" s="71"/>
      <c r="CZ396" s="71"/>
      <c r="DA396" s="71"/>
      <c r="DB396" s="71"/>
      <c r="DC396" s="71"/>
      <c r="DD396" s="71"/>
      <c r="DE396" s="71"/>
      <c r="DF396" s="71"/>
      <c r="DG396" s="71"/>
      <c r="DH396" s="71"/>
      <c r="DI396" s="71"/>
      <c r="DJ396" s="71"/>
      <c r="DK396" s="71"/>
      <c r="DL396" s="71"/>
      <c r="DM396" s="71"/>
      <c r="DN396" s="71"/>
      <c r="DO396" s="71"/>
      <c r="DP396" s="71"/>
      <c r="DQ396" s="71"/>
      <c r="DR396" s="71"/>
      <c r="DS396" s="71"/>
      <c r="DT396" s="71"/>
      <c r="DU396" s="71"/>
      <c r="DV396" s="71"/>
      <c r="DW396" s="71"/>
      <c r="DX396" s="71"/>
      <c r="DY396" s="71"/>
    </row>
    <row r="397" spans="1:129" s="16" customFormat="1" ht="12" thickBot="1">
      <c r="A397" s="53">
        <v>1</v>
      </c>
      <c r="B397" s="53"/>
      <c r="C397" s="54">
        <v>2</v>
      </c>
      <c r="D397" s="53"/>
      <c r="E397" s="54">
        <v>3</v>
      </c>
      <c r="F397" s="55">
        <v>4</v>
      </c>
      <c r="G397" s="55"/>
      <c r="H397" s="56">
        <v>5</v>
      </c>
      <c r="I397" s="70"/>
      <c r="J397" s="26"/>
      <c r="K397" s="70"/>
      <c r="L397" s="70"/>
      <c r="M397" s="70"/>
      <c r="N397" s="70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  <c r="AH397" s="71"/>
      <c r="AI397" s="71"/>
      <c r="AJ397" s="71"/>
      <c r="AK397" s="71"/>
      <c r="AL397" s="71"/>
      <c r="AM397" s="71"/>
      <c r="AN397" s="71"/>
      <c r="AO397" s="71"/>
      <c r="AP397" s="71"/>
      <c r="AQ397" s="71"/>
      <c r="AR397" s="71"/>
      <c r="AS397" s="71"/>
      <c r="AT397" s="71"/>
      <c r="AU397" s="71"/>
      <c r="AV397" s="71"/>
      <c r="AW397" s="71"/>
      <c r="AX397" s="71"/>
      <c r="AY397" s="71"/>
      <c r="AZ397" s="71"/>
      <c r="BA397" s="71"/>
      <c r="BB397" s="71"/>
      <c r="BC397" s="71"/>
      <c r="BD397" s="71"/>
      <c r="BE397" s="71"/>
      <c r="BF397" s="71"/>
      <c r="BG397" s="71"/>
      <c r="BH397" s="71"/>
      <c r="BI397" s="71"/>
      <c r="BJ397" s="71"/>
      <c r="BK397" s="71"/>
      <c r="BL397" s="71"/>
      <c r="BM397" s="71"/>
      <c r="BN397" s="71"/>
      <c r="BO397" s="71"/>
      <c r="BP397" s="71"/>
      <c r="BQ397" s="71"/>
      <c r="BR397" s="71"/>
      <c r="BS397" s="71"/>
      <c r="BT397" s="71"/>
      <c r="BU397" s="71"/>
      <c r="BV397" s="71"/>
      <c r="BW397" s="71"/>
      <c r="BX397" s="71"/>
      <c r="BY397" s="71"/>
      <c r="BZ397" s="71"/>
      <c r="CA397" s="71"/>
      <c r="CB397" s="71"/>
      <c r="CC397" s="71"/>
      <c r="CD397" s="71"/>
      <c r="CE397" s="71"/>
      <c r="CF397" s="71"/>
      <c r="CG397" s="71"/>
      <c r="CH397" s="71"/>
      <c r="CI397" s="71"/>
      <c r="CJ397" s="71"/>
      <c r="CK397" s="71"/>
      <c r="CL397" s="71"/>
      <c r="CM397" s="71"/>
      <c r="CN397" s="71"/>
      <c r="CO397" s="71"/>
      <c r="CP397" s="71"/>
      <c r="CQ397" s="71"/>
      <c r="CR397" s="71"/>
      <c r="CS397" s="71"/>
      <c r="CT397" s="71"/>
      <c r="CU397" s="71"/>
      <c r="CV397" s="71"/>
      <c r="CW397" s="71"/>
      <c r="CX397" s="71"/>
      <c r="CY397" s="71"/>
      <c r="CZ397" s="71"/>
      <c r="DA397" s="71"/>
      <c r="DB397" s="71"/>
      <c r="DC397" s="71"/>
      <c r="DD397" s="71"/>
      <c r="DE397" s="71"/>
      <c r="DF397" s="71"/>
      <c r="DG397" s="71"/>
      <c r="DH397" s="71"/>
      <c r="DI397" s="71"/>
      <c r="DJ397" s="71"/>
      <c r="DK397" s="71"/>
      <c r="DL397" s="71"/>
      <c r="DM397" s="71"/>
      <c r="DN397" s="71"/>
      <c r="DO397" s="71"/>
      <c r="DP397" s="71"/>
      <c r="DQ397" s="71"/>
      <c r="DR397" s="71"/>
      <c r="DS397" s="71"/>
      <c r="DT397" s="71"/>
      <c r="DU397" s="71"/>
      <c r="DV397" s="71"/>
      <c r="DW397" s="71"/>
      <c r="DX397" s="71"/>
      <c r="DY397" s="71"/>
    </row>
    <row r="398" spans="1:129" s="83" customFormat="1" ht="12.75" thickBot="1">
      <c r="A398" s="65" t="s">
        <v>211</v>
      </c>
      <c r="B398" s="65"/>
      <c r="C398" s="65"/>
      <c r="D398" s="65"/>
      <c r="E398" s="69">
        <f>E400+E404</f>
        <v>150000</v>
      </c>
      <c r="F398" s="69">
        <f>F400+F404</f>
        <v>180000</v>
      </c>
      <c r="G398" s="69">
        <f>G400+G404</f>
        <v>197068</v>
      </c>
      <c r="H398" s="223">
        <f>F398*100/E398</f>
        <v>120</v>
      </c>
      <c r="I398" s="70"/>
      <c r="J398" s="26"/>
      <c r="K398" s="70"/>
      <c r="L398" s="70"/>
      <c r="M398" s="70"/>
      <c r="N398" s="70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8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8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8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8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82"/>
      <c r="CQ398" s="82"/>
      <c r="CR398" s="82"/>
      <c r="CS398" s="82"/>
      <c r="CT398" s="82"/>
      <c r="CU398" s="82"/>
      <c r="CV398" s="82"/>
      <c r="CW398" s="82"/>
      <c r="CX398" s="82"/>
      <c r="CY398" s="82"/>
      <c r="CZ398" s="82"/>
      <c r="DA398" s="82"/>
      <c r="DB398" s="82"/>
      <c r="DC398" s="82"/>
      <c r="DD398" s="82"/>
      <c r="DE398" s="82"/>
      <c r="DF398" s="82"/>
      <c r="DG398" s="82"/>
      <c r="DH398" s="82"/>
      <c r="DI398" s="82"/>
      <c r="DJ398" s="82"/>
      <c r="DK398" s="82"/>
      <c r="DL398" s="82"/>
      <c r="DM398" s="82"/>
      <c r="DN398" s="82"/>
      <c r="DO398" s="82"/>
      <c r="DP398" s="82"/>
      <c r="DQ398" s="82"/>
      <c r="DR398" s="82"/>
      <c r="DS398" s="82"/>
      <c r="DT398" s="82"/>
      <c r="DU398" s="82"/>
      <c r="DV398" s="82"/>
      <c r="DW398" s="82"/>
      <c r="DX398" s="82"/>
      <c r="DY398" s="82"/>
    </row>
    <row r="399" spans="1:129" s="114" customFormat="1" ht="12" thickBot="1">
      <c r="A399" s="70" t="s">
        <v>354</v>
      </c>
      <c r="B399" s="70"/>
      <c r="C399" s="70"/>
      <c r="D399" s="70"/>
      <c r="E399" s="84">
        <f aca="true" t="shared" si="12" ref="E399:G401">E400</f>
        <v>100000</v>
      </c>
      <c r="F399" s="84">
        <f t="shared" si="12"/>
        <v>120000</v>
      </c>
      <c r="G399" s="84">
        <f t="shared" si="12"/>
        <v>143126</v>
      </c>
      <c r="H399" s="225">
        <f aca="true" t="shared" si="13" ref="H399:H406">F399/E399*100</f>
        <v>120</v>
      </c>
      <c r="I399" s="70"/>
      <c r="J399" s="26"/>
      <c r="K399" s="70"/>
      <c r="L399" s="70"/>
      <c r="M399" s="70"/>
      <c r="N399" s="70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85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85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85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85"/>
      <c r="CG399" s="85"/>
      <c r="CH399" s="85"/>
      <c r="CI399" s="85"/>
      <c r="CJ399" s="85"/>
      <c r="CK399" s="85"/>
      <c r="CL399" s="85"/>
      <c r="CM399" s="85"/>
      <c r="CN399" s="85"/>
      <c r="CO399" s="85"/>
      <c r="CP399" s="85"/>
      <c r="CQ399" s="85"/>
      <c r="CR399" s="85"/>
      <c r="CS399" s="85"/>
      <c r="CT399" s="85"/>
      <c r="CU399" s="85"/>
      <c r="CV399" s="85"/>
      <c r="CW399" s="85"/>
      <c r="CX399" s="85"/>
      <c r="CY399" s="85"/>
      <c r="CZ399" s="85"/>
      <c r="DA399" s="85"/>
      <c r="DB399" s="85"/>
      <c r="DC399" s="85"/>
      <c r="DD399" s="85"/>
      <c r="DE399" s="85"/>
      <c r="DF399" s="85"/>
      <c r="DG399" s="85"/>
      <c r="DH399" s="85"/>
      <c r="DI399" s="85"/>
      <c r="DJ399" s="85"/>
      <c r="DK399" s="85"/>
      <c r="DL399" s="85"/>
      <c r="DM399" s="85"/>
      <c r="DN399" s="85"/>
      <c r="DO399" s="85"/>
      <c r="DP399" s="85"/>
      <c r="DQ399" s="85"/>
      <c r="DR399" s="85"/>
      <c r="DS399" s="85"/>
      <c r="DT399" s="85"/>
      <c r="DU399" s="85"/>
      <c r="DV399" s="85"/>
      <c r="DW399" s="85"/>
      <c r="DX399" s="85"/>
      <c r="DY399" s="85"/>
    </row>
    <row r="400" spans="1:129" s="16" customFormat="1" ht="11.25">
      <c r="A400" s="70"/>
      <c r="B400" s="110">
        <v>32</v>
      </c>
      <c r="C400" s="70" t="s">
        <v>212</v>
      </c>
      <c r="D400" s="70"/>
      <c r="E400" s="84">
        <f t="shared" si="12"/>
        <v>100000</v>
      </c>
      <c r="F400" s="84">
        <f t="shared" si="12"/>
        <v>120000</v>
      </c>
      <c r="G400" s="84">
        <f t="shared" si="12"/>
        <v>143126</v>
      </c>
      <c r="H400" s="225">
        <f t="shared" si="13"/>
        <v>120</v>
      </c>
      <c r="I400" s="70"/>
      <c r="J400" s="26"/>
      <c r="K400" s="70"/>
      <c r="L400" s="70"/>
      <c r="M400" s="70"/>
      <c r="N400" s="70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  <c r="AM400" s="71"/>
      <c r="AN400" s="71"/>
      <c r="AO400" s="71"/>
      <c r="AP400" s="71"/>
      <c r="AQ400" s="71"/>
      <c r="AR400" s="71"/>
      <c r="AS400" s="71"/>
      <c r="AT400" s="71"/>
      <c r="AU400" s="71"/>
      <c r="AV400" s="71"/>
      <c r="AW400" s="71"/>
      <c r="AX400" s="71"/>
      <c r="AY400" s="71"/>
      <c r="AZ400" s="71"/>
      <c r="BA400" s="71"/>
      <c r="BB400" s="71"/>
      <c r="BC400" s="71"/>
      <c r="BD400" s="71"/>
      <c r="BE400" s="71"/>
      <c r="BF400" s="71"/>
      <c r="BG400" s="71"/>
      <c r="BH400" s="71"/>
      <c r="BI400" s="71"/>
      <c r="BJ400" s="71"/>
      <c r="BK400" s="71"/>
      <c r="BL400" s="71"/>
      <c r="BM400" s="71"/>
      <c r="BN400" s="71"/>
      <c r="BO400" s="71"/>
      <c r="BP400" s="71"/>
      <c r="BQ400" s="71"/>
      <c r="BR400" s="71"/>
      <c r="BS400" s="71"/>
      <c r="BT400" s="71"/>
      <c r="BU400" s="71"/>
      <c r="BV400" s="71"/>
      <c r="BW400" s="71"/>
      <c r="BX400" s="71"/>
      <c r="BY400" s="71"/>
      <c r="BZ400" s="71"/>
      <c r="CA400" s="71"/>
      <c r="CB400" s="71"/>
      <c r="CC400" s="71"/>
      <c r="CD400" s="71"/>
      <c r="CE400" s="71"/>
      <c r="CF400" s="71"/>
      <c r="CG400" s="71"/>
      <c r="CH400" s="71"/>
      <c r="CI400" s="71"/>
      <c r="CJ400" s="71"/>
      <c r="CK400" s="71"/>
      <c r="CL400" s="71"/>
      <c r="CM400" s="71"/>
      <c r="CN400" s="71"/>
      <c r="CO400" s="71"/>
      <c r="CP400" s="71"/>
      <c r="CQ400" s="71"/>
      <c r="CR400" s="71"/>
      <c r="CS400" s="71"/>
      <c r="CT400" s="71"/>
      <c r="CU400" s="71"/>
      <c r="CV400" s="71"/>
      <c r="CW400" s="71"/>
      <c r="CX400" s="71"/>
      <c r="CY400" s="71"/>
      <c r="CZ400" s="71"/>
      <c r="DA400" s="71"/>
      <c r="DB400" s="71"/>
      <c r="DC400" s="71"/>
      <c r="DD400" s="71"/>
      <c r="DE400" s="71"/>
      <c r="DF400" s="71"/>
      <c r="DG400" s="71"/>
      <c r="DH400" s="71"/>
      <c r="DI400" s="71"/>
      <c r="DJ400" s="71"/>
      <c r="DK400" s="71"/>
      <c r="DL400" s="71"/>
      <c r="DM400" s="71"/>
      <c r="DN400" s="71"/>
      <c r="DO400" s="71"/>
      <c r="DP400" s="71"/>
      <c r="DQ400" s="71"/>
      <c r="DR400" s="71"/>
      <c r="DS400" s="71"/>
      <c r="DT400" s="71"/>
      <c r="DU400" s="71"/>
      <c r="DV400" s="71"/>
      <c r="DW400" s="71"/>
      <c r="DX400" s="71"/>
      <c r="DY400" s="71"/>
    </row>
    <row r="401" spans="1:129" s="16" customFormat="1" ht="11.25">
      <c r="A401" s="70"/>
      <c r="B401" s="20">
        <v>329</v>
      </c>
      <c r="C401" s="70" t="s">
        <v>213</v>
      </c>
      <c r="D401" s="70"/>
      <c r="E401" s="84">
        <f t="shared" si="12"/>
        <v>100000</v>
      </c>
      <c r="F401" s="84">
        <v>120000</v>
      </c>
      <c r="G401" s="84">
        <f t="shared" si="12"/>
        <v>143126</v>
      </c>
      <c r="H401" s="225">
        <f t="shared" si="13"/>
        <v>120</v>
      </c>
      <c r="I401" s="70"/>
      <c r="J401" s="26"/>
      <c r="K401" s="70"/>
      <c r="L401" s="26"/>
      <c r="M401" s="70"/>
      <c r="N401" s="70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  <c r="AM401" s="71"/>
      <c r="AN401" s="71"/>
      <c r="AO401" s="71"/>
      <c r="AP401" s="71"/>
      <c r="AQ401" s="71"/>
      <c r="AR401" s="71"/>
      <c r="AS401" s="71"/>
      <c r="AT401" s="71"/>
      <c r="AU401" s="71"/>
      <c r="AV401" s="71"/>
      <c r="AW401" s="71"/>
      <c r="AX401" s="71"/>
      <c r="AY401" s="71"/>
      <c r="AZ401" s="71"/>
      <c r="BA401" s="71"/>
      <c r="BB401" s="71"/>
      <c r="BC401" s="71"/>
      <c r="BD401" s="71"/>
      <c r="BE401" s="71"/>
      <c r="BF401" s="71"/>
      <c r="BG401" s="71"/>
      <c r="BH401" s="71"/>
      <c r="BI401" s="71"/>
      <c r="BJ401" s="71"/>
      <c r="BK401" s="71"/>
      <c r="BL401" s="71"/>
      <c r="BM401" s="71"/>
      <c r="BN401" s="71"/>
      <c r="BO401" s="71"/>
      <c r="BP401" s="71"/>
      <c r="BQ401" s="71"/>
      <c r="BR401" s="71"/>
      <c r="BS401" s="71"/>
      <c r="BT401" s="71"/>
      <c r="BU401" s="71"/>
      <c r="BV401" s="71"/>
      <c r="BW401" s="71"/>
      <c r="BX401" s="71"/>
      <c r="BY401" s="71"/>
      <c r="BZ401" s="71"/>
      <c r="CA401" s="71"/>
      <c r="CB401" s="71"/>
      <c r="CC401" s="71"/>
      <c r="CD401" s="71"/>
      <c r="CE401" s="71"/>
      <c r="CF401" s="71"/>
      <c r="CG401" s="71"/>
      <c r="CH401" s="71"/>
      <c r="CI401" s="71"/>
      <c r="CJ401" s="71"/>
      <c r="CK401" s="71"/>
      <c r="CL401" s="71"/>
      <c r="CM401" s="71"/>
      <c r="CN401" s="71"/>
      <c r="CO401" s="71"/>
      <c r="CP401" s="71"/>
      <c r="CQ401" s="71"/>
      <c r="CR401" s="71"/>
      <c r="CS401" s="71"/>
      <c r="CT401" s="71"/>
      <c r="CU401" s="71"/>
      <c r="CV401" s="71"/>
      <c r="CW401" s="71"/>
      <c r="CX401" s="71"/>
      <c r="CY401" s="71"/>
      <c r="CZ401" s="71"/>
      <c r="DA401" s="71"/>
      <c r="DB401" s="71"/>
      <c r="DC401" s="71"/>
      <c r="DD401" s="71"/>
      <c r="DE401" s="71"/>
      <c r="DF401" s="71"/>
      <c r="DG401" s="71"/>
      <c r="DH401" s="71"/>
      <c r="DI401" s="71"/>
      <c r="DJ401" s="71"/>
      <c r="DK401" s="71"/>
      <c r="DL401" s="71"/>
      <c r="DM401" s="71"/>
      <c r="DN401" s="71"/>
      <c r="DO401" s="71"/>
      <c r="DP401" s="71"/>
      <c r="DQ401" s="71"/>
      <c r="DR401" s="71"/>
      <c r="DS401" s="71"/>
      <c r="DT401" s="71"/>
      <c r="DU401" s="71"/>
      <c r="DV401" s="71"/>
      <c r="DW401" s="71"/>
      <c r="DX401" s="71"/>
      <c r="DY401" s="71"/>
    </row>
    <row r="402" spans="1:129" s="16" customFormat="1" ht="12" thickBot="1">
      <c r="A402" s="70"/>
      <c r="B402" s="87">
        <v>3291</v>
      </c>
      <c r="C402" s="70" t="s">
        <v>213</v>
      </c>
      <c r="D402" s="70"/>
      <c r="E402" s="232">
        <v>100000</v>
      </c>
      <c r="F402" s="232">
        <v>52667.04</v>
      </c>
      <c r="G402" s="232">
        <v>143126</v>
      </c>
      <c r="H402" s="225">
        <f t="shared" si="13"/>
        <v>52.66704</v>
      </c>
      <c r="I402" s="70"/>
      <c r="J402" s="26"/>
      <c r="K402" s="70"/>
      <c r="L402" s="70"/>
      <c r="M402" s="70"/>
      <c r="N402" s="70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  <c r="AH402" s="71"/>
      <c r="AI402" s="71"/>
      <c r="AJ402" s="71"/>
      <c r="AK402" s="71"/>
      <c r="AL402" s="71"/>
      <c r="AM402" s="71"/>
      <c r="AN402" s="71"/>
      <c r="AO402" s="71"/>
      <c r="AP402" s="71"/>
      <c r="AQ402" s="71"/>
      <c r="AR402" s="71"/>
      <c r="AS402" s="71"/>
      <c r="AT402" s="71"/>
      <c r="AU402" s="71"/>
      <c r="AV402" s="71"/>
      <c r="AW402" s="71"/>
      <c r="AX402" s="71"/>
      <c r="AY402" s="71"/>
      <c r="AZ402" s="71"/>
      <c r="BA402" s="71"/>
      <c r="BB402" s="71"/>
      <c r="BC402" s="71"/>
      <c r="BD402" s="71"/>
      <c r="BE402" s="71"/>
      <c r="BF402" s="71"/>
      <c r="BG402" s="71"/>
      <c r="BH402" s="71"/>
      <c r="BI402" s="71"/>
      <c r="BJ402" s="71"/>
      <c r="BK402" s="71"/>
      <c r="BL402" s="71"/>
      <c r="BM402" s="71"/>
      <c r="BN402" s="71"/>
      <c r="BO402" s="71"/>
      <c r="BP402" s="71"/>
      <c r="BQ402" s="71"/>
      <c r="BR402" s="71"/>
      <c r="BS402" s="71"/>
      <c r="BT402" s="71"/>
      <c r="BU402" s="71"/>
      <c r="BV402" s="71"/>
      <c r="BW402" s="71"/>
      <c r="BX402" s="71"/>
      <c r="BY402" s="71"/>
      <c r="BZ402" s="71"/>
      <c r="CA402" s="71"/>
      <c r="CB402" s="71"/>
      <c r="CC402" s="71"/>
      <c r="CD402" s="71"/>
      <c r="CE402" s="71"/>
      <c r="CF402" s="71"/>
      <c r="CG402" s="71"/>
      <c r="CH402" s="71"/>
      <c r="CI402" s="71"/>
      <c r="CJ402" s="71"/>
      <c r="CK402" s="71"/>
      <c r="CL402" s="71"/>
      <c r="CM402" s="71"/>
      <c r="CN402" s="71"/>
      <c r="CO402" s="71"/>
      <c r="CP402" s="71"/>
      <c r="CQ402" s="71"/>
      <c r="CR402" s="71"/>
      <c r="CS402" s="71"/>
      <c r="CT402" s="71"/>
      <c r="CU402" s="71"/>
      <c r="CV402" s="71"/>
      <c r="CW402" s="71"/>
      <c r="CX402" s="71"/>
      <c r="CY402" s="71"/>
      <c r="CZ402" s="71"/>
      <c r="DA402" s="71"/>
      <c r="DB402" s="71"/>
      <c r="DC402" s="71"/>
      <c r="DD402" s="71"/>
      <c r="DE402" s="71"/>
      <c r="DF402" s="71"/>
      <c r="DG402" s="71"/>
      <c r="DH402" s="71"/>
      <c r="DI402" s="71"/>
      <c r="DJ402" s="71"/>
      <c r="DK402" s="71"/>
      <c r="DL402" s="71"/>
      <c r="DM402" s="71"/>
      <c r="DN402" s="71"/>
      <c r="DO402" s="71"/>
      <c r="DP402" s="71"/>
      <c r="DQ402" s="71"/>
      <c r="DR402" s="71"/>
      <c r="DS402" s="71"/>
      <c r="DT402" s="71"/>
      <c r="DU402" s="71"/>
      <c r="DV402" s="71"/>
      <c r="DW402" s="71"/>
      <c r="DX402" s="71"/>
      <c r="DY402" s="71"/>
    </row>
    <row r="403" spans="1:129" s="114" customFormat="1" ht="12" thickBot="1">
      <c r="A403" s="70" t="s">
        <v>355</v>
      </c>
      <c r="B403" s="70"/>
      <c r="C403" s="70"/>
      <c r="D403" s="70"/>
      <c r="E403" s="84">
        <f aca="true" t="shared" si="14" ref="E403:G405">E404</f>
        <v>50000</v>
      </c>
      <c r="F403" s="84">
        <f t="shared" si="14"/>
        <v>60000</v>
      </c>
      <c r="G403" s="84">
        <f t="shared" si="14"/>
        <v>53942</v>
      </c>
      <c r="H403" s="225">
        <f t="shared" si="13"/>
        <v>120</v>
      </c>
      <c r="I403" s="70"/>
      <c r="J403" s="26"/>
      <c r="K403" s="70"/>
      <c r="L403" s="70"/>
      <c r="M403" s="70"/>
      <c r="N403" s="70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85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85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85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85"/>
      <c r="CG403" s="85"/>
      <c r="CH403" s="85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  <c r="DK403" s="85"/>
      <c r="DL403" s="85"/>
      <c r="DM403" s="85"/>
      <c r="DN403" s="85"/>
      <c r="DO403" s="85"/>
      <c r="DP403" s="85"/>
      <c r="DQ403" s="85"/>
      <c r="DR403" s="85"/>
      <c r="DS403" s="85"/>
      <c r="DT403" s="85"/>
      <c r="DU403" s="85"/>
      <c r="DV403" s="85"/>
      <c r="DW403" s="85"/>
      <c r="DX403" s="85"/>
      <c r="DY403" s="85"/>
    </row>
    <row r="404" spans="1:129" s="114" customFormat="1" ht="12" thickBot="1">
      <c r="A404" s="70"/>
      <c r="B404" s="110">
        <v>32</v>
      </c>
      <c r="C404" s="70" t="s">
        <v>212</v>
      </c>
      <c r="D404" s="70"/>
      <c r="E404" s="84">
        <f t="shared" si="14"/>
        <v>50000</v>
      </c>
      <c r="F404" s="84">
        <f t="shared" si="14"/>
        <v>60000</v>
      </c>
      <c r="G404" s="84">
        <f t="shared" si="14"/>
        <v>53942</v>
      </c>
      <c r="H404" s="225">
        <f t="shared" si="13"/>
        <v>120</v>
      </c>
      <c r="I404" s="70"/>
      <c r="J404" s="26"/>
      <c r="K404" s="70"/>
      <c r="L404" s="70"/>
      <c r="M404" s="70"/>
      <c r="N404" s="70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85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85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85"/>
      <c r="CG404" s="85"/>
      <c r="CH404" s="85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  <c r="DK404" s="85"/>
      <c r="DL404" s="85"/>
      <c r="DM404" s="85"/>
      <c r="DN404" s="85"/>
      <c r="DO404" s="85"/>
      <c r="DP404" s="85"/>
      <c r="DQ404" s="85"/>
      <c r="DR404" s="85"/>
      <c r="DS404" s="85"/>
      <c r="DT404" s="85"/>
      <c r="DU404" s="85"/>
      <c r="DV404" s="85"/>
      <c r="DW404" s="85"/>
      <c r="DX404" s="85"/>
      <c r="DY404" s="85"/>
    </row>
    <row r="405" spans="1:129" s="114" customFormat="1" ht="12" thickBot="1">
      <c r="A405" s="70"/>
      <c r="B405" s="20">
        <v>329</v>
      </c>
      <c r="C405" s="70" t="s">
        <v>214</v>
      </c>
      <c r="D405" s="70"/>
      <c r="E405" s="84">
        <f t="shared" si="14"/>
        <v>50000</v>
      </c>
      <c r="F405" s="84">
        <f t="shared" si="14"/>
        <v>60000</v>
      </c>
      <c r="G405" s="84">
        <f t="shared" si="14"/>
        <v>53942</v>
      </c>
      <c r="H405" s="225">
        <f t="shared" si="13"/>
        <v>120</v>
      </c>
      <c r="I405" s="70"/>
      <c r="J405" s="26"/>
      <c r="K405" s="70"/>
      <c r="L405" s="70"/>
      <c r="M405" s="70"/>
      <c r="N405" s="70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85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85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85"/>
      <c r="CG405" s="85"/>
      <c r="CH405" s="85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  <c r="DK405" s="85"/>
      <c r="DL405" s="85"/>
      <c r="DM405" s="85"/>
      <c r="DN405" s="85"/>
      <c r="DO405" s="85"/>
      <c r="DP405" s="85"/>
      <c r="DQ405" s="85"/>
      <c r="DR405" s="85"/>
      <c r="DS405" s="85"/>
      <c r="DT405" s="85"/>
      <c r="DU405" s="85"/>
      <c r="DV405" s="85"/>
      <c r="DW405" s="85"/>
      <c r="DX405" s="85"/>
      <c r="DY405" s="85"/>
    </row>
    <row r="406" spans="1:129" s="114" customFormat="1" ht="12" thickBot="1">
      <c r="A406" s="70"/>
      <c r="B406" s="87">
        <v>3293</v>
      </c>
      <c r="C406" s="70" t="s">
        <v>215</v>
      </c>
      <c r="D406" s="70"/>
      <c r="E406" s="232">
        <v>50000</v>
      </c>
      <c r="F406" s="232">
        <v>60000</v>
      </c>
      <c r="G406" s="232">
        <v>53942</v>
      </c>
      <c r="H406" s="225">
        <f t="shared" si="13"/>
        <v>120</v>
      </c>
      <c r="I406" s="70"/>
      <c r="J406" s="26"/>
      <c r="K406" s="70"/>
      <c r="L406" s="70"/>
      <c r="M406" s="70"/>
      <c r="N406" s="70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85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85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85"/>
      <c r="CG406" s="85"/>
      <c r="CH406" s="85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  <c r="DK406" s="85"/>
      <c r="DL406" s="85"/>
      <c r="DM406" s="85"/>
      <c r="DN406" s="85"/>
      <c r="DO406" s="85"/>
      <c r="DP406" s="85"/>
      <c r="DQ406" s="85"/>
      <c r="DR406" s="85"/>
      <c r="DS406" s="85"/>
      <c r="DT406" s="85"/>
      <c r="DU406" s="85"/>
      <c r="DV406" s="85"/>
      <c r="DW406" s="85"/>
      <c r="DX406" s="85"/>
      <c r="DY406" s="85"/>
    </row>
    <row r="407" spans="1:129" s="114" customFormat="1" ht="12" thickBot="1">
      <c r="A407" s="70"/>
      <c r="B407" s="87"/>
      <c r="C407" s="70"/>
      <c r="D407" s="70"/>
      <c r="E407" s="70"/>
      <c r="F407" s="70"/>
      <c r="G407" s="70"/>
      <c r="H407" s="109"/>
      <c r="I407" s="70"/>
      <c r="J407" s="26"/>
      <c r="K407" s="70"/>
      <c r="L407" s="70"/>
      <c r="M407" s="70"/>
      <c r="N407" s="70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85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  <c r="DK407" s="85"/>
      <c r="DL407" s="85"/>
      <c r="DM407" s="85"/>
      <c r="DN407" s="85"/>
      <c r="DO407" s="85"/>
      <c r="DP407" s="85"/>
      <c r="DQ407" s="85"/>
      <c r="DR407" s="85"/>
      <c r="DS407" s="85"/>
      <c r="DT407" s="85"/>
      <c r="DU407" s="85"/>
      <c r="DV407" s="85"/>
      <c r="DW407" s="85"/>
      <c r="DX407" s="85"/>
      <c r="DY407" s="85"/>
    </row>
    <row r="408" spans="1:129" s="114" customFormat="1" ht="12" thickBot="1">
      <c r="A408" s="70"/>
      <c r="B408" s="87"/>
      <c r="C408" s="70"/>
      <c r="D408" s="70"/>
      <c r="E408" s="70"/>
      <c r="F408" s="70"/>
      <c r="G408" s="70"/>
      <c r="H408" s="109"/>
      <c r="I408" s="70"/>
      <c r="J408" s="26"/>
      <c r="K408" s="70"/>
      <c r="L408" s="70"/>
      <c r="M408" s="70"/>
      <c r="N408" s="70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85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  <c r="DK408" s="85"/>
      <c r="DL408" s="85"/>
      <c r="DM408" s="85"/>
      <c r="DN408" s="85"/>
      <c r="DO408" s="85"/>
      <c r="DP408" s="85"/>
      <c r="DQ408" s="85"/>
      <c r="DR408" s="85"/>
      <c r="DS408" s="85"/>
      <c r="DT408" s="85"/>
      <c r="DU408" s="85"/>
      <c r="DV408" s="85"/>
      <c r="DW408" s="85"/>
      <c r="DX408" s="85"/>
      <c r="DY408" s="85"/>
    </row>
    <row r="409" spans="1:129" s="114" customFormat="1" ht="12" thickBot="1">
      <c r="A409" s="27" t="s">
        <v>20</v>
      </c>
      <c r="B409" s="27"/>
      <c r="C409" s="27"/>
      <c r="D409" s="27"/>
      <c r="E409" s="18"/>
      <c r="F409" s="18"/>
      <c r="G409" s="18"/>
      <c r="H409" s="27"/>
      <c r="I409" s="70"/>
      <c r="J409" s="26"/>
      <c r="K409" s="70"/>
      <c r="L409" s="70"/>
      <c r="M409" s="70"/>
      <c r="N409" s="70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85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85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85"/>
      <c r="CG409" s="85"/>
      <c r="CH409" s="85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  <c r="DK409" s="85"/>
      <c r="DL409" s="85"/>
      <c r="DM409" s="85"/>
      <c r="DN409" s="85"/>
      <c r="DO409" s="85"/>
      <c r="DP409" s="85"/>
      <c r="DQ409" s="85"/>
      <c r="DR409" s="85"/>
      <c r="DS409" s="85"/>
      <c r="DT409" s="85"/>
      <c r="DU409" s="85"/>
      <c r="DV409" s="85"/>
      <c r="DW409" s="85"/>
      <c r="DX409" s="85"/>
      <c r="DY409" s="85"/>
    </row>
    <row r="410" spans="1:129" s="114" customFormat="1" ht="12" thickBot="1">
      <c r="A410" s="27" t="s">
        <v>21</v>
      </c>
      <c r="B410" s="52"/>
      <c r="C410" s="52"/>
      <c r="D410" s="52"/>
      <c r="E410" s="18" t="s">
        <v>23</v>
      </c>
      <c r="F410" s="18" t="s">
        <v>413</v>
      </c>
      <c r="G410" s="18" t="s">
        <v>414</v>
      </c>
      <c r="H410" s="18" t="s">
        <v>25</v>
      </c>
      <c r="I410" s="70"/>
      <c r="J410" s="26"/>
      <c r="K410" s="70"/>
      <c r="L410" s="70"/>
      <c r="M410" s="70"/>
      <c r="N410" s="70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85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85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85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85"/>
      <c r="CG410" s="85"/>
      <c r="CH410" s="85"/>
      <c r="CI410" s="85"/>
      <c r="CJ410" s="85"/>
      <c r="CK410" s="85"/>
      <c r="CL410" s="85"/>
      <c r="CM410" s="85"/>
      <c r="CN410" s="85"/>
      <c r="CO410" s="85"/>
      <c r="CP410" s="85"/>
      <c r="CQ410" s="85"/>
      <c r="CR410" s="85"/>
      <c r="CS410" s="85"/>
      <c r="CT410" s="85"/>
      <c r="CU410" s="85"/>
      <c r="CV410" s="85"/>
      <c r="CW410" s="85"/>
      <c r="CX410" s="85"/>
      <c r="CY410" s="85"/>
      <c r="CZ410" s="85"/>
      <c r="DA410" s="85"/>
      <c r="DB410" s="85"/>
      <c r="DC410" s="85"/>
      <c r="DD410" s="85"/>
      <c r="DE410" s="85"/>
      <c r="DF410" s="85"/>
      <c r="DG410" s="85"/>
      <c r="DH410" s="85"/>
      <c r="DI410" s="85"/>
      <c r="DJ410" s="85"/>
      <c r="DK410" s="85"/>
      <c r="DL410" s="85"/>
      <c r="DM410" s="85"/>
      <c r="DN410" s="85"/>
      <c r="DO410" s="85"/>
      <c r="DP410" s="85"/>
      <c r="DQ410" s="85"/>
      <c r="DR410" s="85"/>
      <c r="DS410" s="85"/>
      <c r="DT410" s="85"/>
      <c r="DU410" s="85"/>
      <c r="DV410" s="85"/>
      <c r="DW410" s="85"/>
      <c r="DX410" s="85"/>
      <c r="DY410" s="85"/>
    </row>
    <row r="411" spans="1:129" s="114" customFormat="1" ht="12" thickBot="1">
      <c r="A411" s="27" t="s">
        <v>26</v>
      </c>
      <c r="B411" s="52" t="s">
        <v>209</v>
      </c>
      <c r="C411" s="52"/>
      <c r="D411" s="52"/>
      <c r="E411" s="18">
        <v>2019</v>
      </c>
      <c r="F411" s="18"/>
      <c r="G411" s="18"/>
      <c r="H411" s="18" t="s">
        <v>30</v>
      </c>
      <c r="I411" s="20"/>
      <c r="J411" s="19"/>
      <c r="K411" s="70"/>
      <c r="L411" s="70"/>
      <c r="M411" s="70"/>
      <c r="N411" s="70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85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  <c r="DK411" s="85"/>
      <c r="DL411" s="85"/>
      <c r="DM411" s="85"/>
      <c r="DN411" s="85"/>
      <c r="DO411" s="85"/>
      <c r="DP411" s="85"/>
      <c r="DQ411" s="85"/>
      <c r="DR411" s="85"/>
      <c r="DS411" s="85"/>
      <c r="DT411" s="85"/>
      <c r="DU411" s="85"/>
      <c r="DV411" s="85"/>
      <c r="DW411" s="85"/>
      <c r="DX411" s="85"/>
      <c r="DY411" s="85"/>
    </row>
    <row r="412" spans="1:129" s="114" customFormat="1" ht="12" thickBot="1">
      <c r="A412" s="27" t="s">
        <v>31</v>
      </c>
      <c r="B412" s="27"/>
      <c r="C412" s="27"/>
      <c r="D412" s="27"/>
      <c r="E412" s="18" t="s">
        <v>32</v>
      </c>
      <c r="F412" s="195">
        <v>2019</v>
      </c>
      <c r="G412" s="195">
        <v>2019</v>
      </c>
      <c r="H412" s="18"/>
      <c r="I412" s="20"/>
      <c r="J412" s="19"/>
      <c r="K412" s="70"/>
      <c r="L412" s="70"/>
      <c r="M412" s="70"/>
      <c r="N412" s="70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85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85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85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85"/>
      <c r="CG412" s="85"/>
      <c r="CH412" s="85"/>
      <c r="CI412" s="85"/>
      <c r="CJ412" s="85"/>
      <c r="CK412" s="85"/>
      <c r="CL412" s="85"/>
      <c r="CM412" s="85"/>
      <c r="CN412" s="85"/>
      <c r="CO412" s="85"/>
      <c r="CP412" s="85"/>
      <c r="CQ412" s="85"/>
      <c r="CR412" s="85"/>
      <c r="CS412" s="85"/>
      <c r="CT412" s="85"/>
      <c r="CU412" s="85"/>
      <c r="CV412" s="85"/>
      <c r="CW412" s="85"/>
      <c r="CX412" s="85"/>
      <c r="CY412" s="85"/>
      <c r="CZ412" s="85"/>
      <c r="DA412" s="85"/>
      <c r="DB412" s="85"/>
      <c r="DC412" s="85"/>
      <c r="DD412" s="85"/>
      <c r="DE412" s="85"/>
      <c r="DF412" s="85"/>
      <c r="DG412" s="85"/>
      <c r="DH412" s="85"/>
      <c r="DI412" s="85"/>
      <c r="DJ412" s="85"/>
      <c r="DK412" s="85"/>
      <c r="DL412" s="85"/>
      <c r="DM412" s="85"/>
      <c r="DN412" s="85"/>
      <c r="DO412" s="85"/>
      <c r="DP412" s="85"/>
      <c r="DQ412" s="85"/>
      <c r="DR412" s="85"/>
      <c r="DS412" s="85"/>
      <c r="DT412" s="85"/>
      <c r="DU412" s="85"/>
      <c r="DV412" s="85"/>
      <c r="DW412" s="85"/>
      <c r="DX412" s="85"/>
      <c r="DY412" s="85"/>
    </row>
    <row r="413" spans="1:129" s="114" customFormat="1" ht="12" thickBot="1">
      <c r="A413" s="53">
        <v>1</v>
      </c>
      <c r="B413" s="53"/>
      <c r="C413" s="54">
        <v>2</v>
      </c>
      <c r="D413" s="53"/>
      <c r="E413" s="54">
        <v>3</v>
      </c>
      <c r="F413" s="55">
        <v>4</v>
      </c>
      <c r="G413" s="55"/>
      <c r="H413" s="56">
        <v>5</v>
      </c>
      <c r="I413" s="20"/>
      <c r="J413" s="19"/>
      <c r="K413" s="70"/>
      <c r="L413" s="70"/>
      <c r="M413" s="70"/>
      <c r="N413" s="70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85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85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85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85"/>
      <c r="CG413" s="85"/>
      <c r="CH413" s="85"/>
      <c r="CI413" s="85"/>
      <c r="CJ413" s="85"/>
      <c r="CK413" s="85"/>
      <c r="CL413" s="85"/>
      <c r="CM413" s="85"/>
      <c r="CN413" s="85"/>
      <c r="CO413" s="85"/>
      <c r="CP413" s="85"/>
      <c r="CQ413" s="85"/>
      <c r="CR413" s="85"/>
      <c r="CS413" s="85"/>
      <c r="CT413" s="85"/>
      <c r="CU413" s="85"/>
      <c r="CV413" s="85"/>
      <c r="CW413" s="85"/>
      <c r="CX413" s="85"/>
      <c r="CY413" s="85"/>
      <c r="CZ413" s="85"/>
      <c r="DA413" s="85"/>
      <c r="DB413" s="85"/>
      <c r="DC413" s="85"/>
      <c r="DD413" s="85"/>
      <c r="DE413" s="85"/>
      <c r="DF413" s="85"/>
      <c r="DG413" s="85"/>
      <c r="DH413" s="85"/>
      <c r="DI413" s="85"/>
      <c r="DJ413" s="85"/>
      <c r="DK413" s="85"/>
      <c r="DL413" s="85"/>
      <c r="DM413" s="85"/>
      <c r="DN413" s="85"/>
      <c r="DO413" s="85"/>
      <c r="DP413" s="85"/>
      <c r="DQ413" s="85"/>
      <c r="DR413" s="85"/>
      <c r="DS413" s="85"/>
      <c r="DT413" s="85"/>
      <c r="DU413" s="85"/>
      <c r="DV413" s="85"/>
      <c r="DW413" s="85"/>
      <c r="DX413" s="85"/>
      <c r="DY413" s="85"/>
    </row>
    <row r="414" spans="1:129" s="114" customFormat="1" ht="12" thickBot="1">
      <c r="A414" s="65" t="s">
        <v>216</v>
      </c>
      <c r="B414" s="65"/>
      <c r="C414" s="65"/>
      <c r="D414" s="65"/>
      <c r="E414" s="81">
        <f>E415+E472</f>
        <v>1611000</v>
      </c>
      <c r="F414" s="81">
        <f>F415+F472</f>
        <v>5464000</v>
      </c>
      <c r="G414" s="81">
        <f>G415+G472</f>
        <v>4011700.73</v>
      </c>
      <c r="H414" s="223">
        <f>F414*100/E414</f>
        <v>339.1682184978274</v>
      </c>
      <c r="I414" s="20"/>
      <c r="J414" s="19"/>
      <c r="K414" s="70"/>
      <c r="L414" s="70"/>
      <c r="M414" s="70"/>
      <c r="N414" s="70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85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85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85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85"/>
      <c r="CG414" s="85"/>
      <c r="CH414" s="85"/>
      <c r="CI414" s="85"/>
      <c r="CJ414" s="85"/>
      <c r="CK414" s="85"/>
      <c r="CL414" s="85"/>
      <c r="CM414" s="85"/>
      <c r="CN414" s="85"/>
      <c r="CO414" s="85"/>
      <c r="CP414" s="85"/>
      <c r="CQ414" s="85"/>
      <c r="CR414" s="85"/>
      <c r="CS414" s="85"/>
      <c r="CT414" s="85"/>
      <c r="CU414" s="85"/>
      <c r="CV414" s="85"/>
      <c r="CW414" s="85"/>
      <c r="CX414" s="85"/>
      <c r="CY414" s="85"/>
      <c r="CZ414" s="85"/>
      <c r="DA414" s="85"/>
      <c r="DB414" s="85"/>
      <c r="DC414" s="85"/>
      <c r="DD414" s="85"/>
      <c r="DE414" s="85"/>
      <c r="DF414" s="85"/>
      <c r="DG414" s="85"/>
      <c r="DH414" s="85"/>
      <c r="DI414" s="85"/>
      <c r="DJ414" s="85"/>
      <c r="DK414" s="85"/>
      <c r="DL414" s="85"/>
      <c r="DM414" s="85"/>
      <c r="DN414" s="85"/>
      <c r="DO414" s="85"/>
      <c r="DP414" s="85"/>
      <c r="DQ414" s="85"/>
      <c r="DR414" s="85"/>
      <c r="DS414" s="85"/>
      <c r="DT414" s="85"/>
      <c r="DU414" s="85"/>
      <c r="DV414" s="85"/>
      <c r="DW414" s="85"/>
      <c r="DX414" s="85"/>
      <c r="DY414" s="85"/>
    </row>
    <row r="415" spans="1:129" s="114" customFormat="1" ht="12" thickBot="1">
      <c r="A415" s="70" t="s">
        <v>356</v>
      </c>
      <c r="B415" s="70"/>
      <c r="C415" s="70"/>
      <c r="D415" s="70"/>
      <c r="E415" s="84">
        <f>E416+E424+E445+E452+E457+E462+E465</f>
        <v>1526000</v>
      </c>
      <c r="F415" s="84">
        <f>F416+F424+F445+F452+F457+F462+F465</f>
        <v>4798000</v>
      </c>
      <c r="G415" s="84">
        <f>G416+G424+G445+G452+G457+G462+G465</f>
        <v>4011700.73</v>
      </c>
      <c r="H415" s="226">
        <f aca="true" t="shared" si="15" ref="H415:H443">F415/E415*100</f>
        <v>314.4167758846658</v>
      </c>
      <c r="I415" s="70"/>
      <c r="J415" s="26"/>
      <c r="K415" s="70"/>
      <c r="L415" s="70"/>
      <c r="M415" s="70"/>
      <c r="N415" s="70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85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85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  <c r="DK415" s="85"/>
      <c r="DL415" s="85"/>
      <c r="DM415" s="85"/>
      <c r="DN415" s="85"/>
      <c r="DO415" s="85"/>
      <c r="DP415" s="85"/>
      <c r="DQ415" s="85"/>
      <c r="DR415" s="85"/>
      <c r="DS415" s="85"/>
      <c r="DT415" s="85"/>
      <c r="DU415" s="85"/>
      <c r="DV415" s="85"/>
      <c r="DW415" s="85"/>
      <c r="DX415" s="85"/>
      <c r="DY415" s="85"/>
    </row>
    <row r="416" spans="1:129" s="114" customFormat="1" ht="12" thickBot="1">
      <c r="A416" s="196"/>
      <c r="B416" s="197">
        <v>31</v>
      </c>
      <c r="C416" s="196" t="s">
        <v>217</v>
      </c>
      <c r="D416" s="196"/>
      <c r="E416" s="198">
        <f>E417+E419+E421</f>
        <v>480000</v>
      </c>
      <c r="F416" s="198">
        <f>F417+F419+F421</f>
        <v>1800000</v>
      </c>
      <c r="G416" s="198">
        <f>G417+G419+G421</f>
        <v>1806911</v>
      </c>
      <c r="H416" s="227">
        <f t="shared" si="15"/>
        <v>375</v>
      </c>
      <c r="I416" s="70"/>
      <c r="J416" s="26"/>
      <c r="K416" s="70"/>
      <c r="L416" s="70"/>
      <c r="M416" s="70"/>
      <c r="N416" s="70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85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85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85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85"/>
      <c r="CG416" s="85"/>
      <c r="CH416" s="85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  <c r="DK416" s="85"/>
      <c r="DL416" s="85"/>
      <c r="DM416" s="85"/>
      <c r="DN416" s="85"/>
      <c r="DO416" s="85"/>
      <c r="DP416" s="85"/>
      <c r="DQ416" s="85"/>
      <c r="DR416" s="85"/>
      <c r="DS416" s="85"/>
      <c r="DT416" s="85"/>
      <c r="DU416" s="85"/>
      <c r="DV416" s="85"/>
      <c r="DW416" s="85"/>
      <c r="DX416" s="85"/>
      <c r="DY416" s="85"/>
    </row>
    <row r="417" spans="1:129" s="114" customFormat="1" ht="12" thickBot="1">
      <c r="A417" s="70"/>
      <c r="B417" s="20">
        <v>311</v>
      </c>
      <c r="C417" s="70" t="s">
        <v>218</v>
      </c>
      <c r="D417" s="70"/>
      <c r="E417" s="84">
        <f>E418</f>
        <v>400000</v>
      </c>
      <c r="F417" s="84">
        <f>F418</f>
        <v>1500000</v>
      </c>
      <c r="G417" s="84">
        <f>G418</f>
        <v>1280172</v>
      </c>
      <c r="H417" s="226">
        <f t="shared" si="15"/>
        <v>375</v>
      </c>
      <c r="I417" s="70"/>
      <c r="J417" s="26"/>
      <c r="K417" s="70"/>
      <c r="L417" s="70"/>
      <c r="M417" s="70"/>
      <c r="N417" s="70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85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  <c r="DK417" s="85"/>
      <c r="DL417" s="85"/>
      <c r="DM417" s="85"/>
      <c r="DN417" s="85"/>
      <c r="DO417" s="85"/>
      <c r="DP417" s="85"/>
      <c r="DQ417" s="85"/>
      <c r="DR417" s="85"/>
      <c r="DS417" s="85"/>
      <c r="DT417" s="85"/>
      <c r="DU417" s="85"/>
      <c r="DV417" s="85"/>
      <c r="DW417" s="85"/>
      <c r="DX417" s="85"/>
      <c r="DY417" s="85"/>
    </row>
    <row r="418" spans="1:129" s="114" customFormat="1" ht="12" thickBot="1">
      <c r="A418" s="70"/>
      <c r="B418" s="87">
        <v>3111</v>
      </c>
      <c r="C418" s="70" t="s">
        <v>219</v>
      </c>
      <c r="D418" s="70"/>
      <c r="E418" s="232">
        <v>400000</v>
      </c>
      <c r="F418" s="232">
        <v>1500000</v>
      </c>
      <c r="G418" s="232">
        <v>1280172</v>
      </c>
      <c r="H418" s="226">
        <f t="shared" si="15"/>
        <v>375</v>
      </c>
      <c r="I418" s="70"/>
      <c r="J418" s="26"/>
      <c r="K418" s="70"/>
      <c r="L418" s="70"/>
      <c r="M418" s="70"/>
      <c r="N418" s="70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85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85"/>
      <c r="CG418" s="85"/>
      <c r="CH418" s="85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  <c r="DA418" s="85"/>
      <c r="DB418" s="85"/>
      <c r="DC418" s="85"/>
      <c r="DD418" s="85"/>
      <c r="DE418" s="85"/>
      <c r="DF418" s="85"/>
      <c r="DG418" s="85"/>
      <c r="DH418" s="85"/>
      <c r="DI418" s="85"/>
      <c r="DJ418" s="85"/>
      <c r="DK418" s="85"/>
      <c r="DL418" s="85"/>
      <c r="DM418" s="85"/>
      <c r="DN418" s="85"/>
      <c r="DO418" s="85"/>
      <c r="DP418" s="85"/>
      <c r="DQ418" s="85"/>
      <c r="DR418" s="85"/>
      <c r="DS418" s="85"/>
      <c r="DT418" s="85"/>
      <c r="DU418" s="85"/>
      <c r="DV418" s="85"/>
      <c r="DW418" s="85"/>
      <c r="DX418" s="85"/>
      <c r="DY418" s="85"/>
    </row>
    <row r="419" spans="1:129" s="114" customFormat="1" ht="12" thickBot="1">
      <c r="A419" s="70"/>
      <c r="B419" s="20">
        <v>312</v>
      </c>
      <c r="C419" s="70" t="s">
        <v>220</v>
      </c>
      <c r="D419" s="70"/>
      <c r="E419" s="84">
        <f>E420</f>
        <v>8000</v>
      </c>
      <c r="F419" s="84">
        <f>F420</f>
        <v>50000</v>
      </c>
      <c r="G419" s="84">
        <f>G420</f>
        <v>280017</v>
      </c>
      <c r="H419" s="226">
        <f t="shared" si="15"/>
        <v>625</v>
      </c>
      <c r="I419" s="70"/>
      <c r="J419" s="26"/>
      <c r="K419" s="70"/>
      <c r="L419" s="70"/>
      <c r="M419" s="70"/>
      <c r="N419" s="70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85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85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85"/>
      <c r="CG419" s="85"/>
      <c r="CH419" s="85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  <c r="DA419" s="85"/>
      <c r="DB419" s="85"/>
      <c r="DC419" s="85"/>
      <c r="DD419" s="85"/>
      <c r="DE419" s="85"/>
      <c r="DF419" s="85"/>
      <c r="DG419" s="85"/>
      <c r="DH419" s="85"/>
      <c r="DI419" s="85"/>
      <c r="DJ419" s="85"/>
      <c r="DK419" s="85"/>
      <c r="DL419" s="85"/>
      <c r="DM419" s="85"/>
      <c r="DN419" s="85"/>
      <c r="DO419" s="85"/>
      <c r="DP419" s="85"/>
      <c r="DQ419" s="85"/>
      <c r="DR419" s="85"/>
      <c r="DS419" s="85"/>
      <c r="DT419" s="85"/>
      <c r="DU419" s="85"/>
      <c r="DV419" s="85"/>
      <c r="DW419" s="85"/>
      <c r="DX419" s="85"/>
      <c r="DY419" s="85"/>
    </row>
    <row r="420" spans="1:129" s="114" customFormat="1" ht="12" thickBot="1">
      <c r="A420" s="70"/>
      <c r="B420" s="87">
        <v>3121</v>
      </c>
      <c r="C420" s="70" t="s">
        <v>220</v>
      </c>
      <c r="D420" s="70"/>
      <c r="E420" s="232">
        <v>8000</v>
      </c>
      <c r="F420" s="232">
        <v>50000</v>
      </c>
      <c r="G420" s="232">
        <v>280017</v>
      </c>
      <c r="H420" s="226">
        <f t="shared" si="15"/>
        <v>625</v>
      </c>
      <c r="I420" s="70"/>
      <c r="J420" s="26"/>
      <c r="K420" s="70"/>
      <c r="L420" s="70"/>
      <c r="M420" s="70"/>
      <c r="N420" s="70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85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85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85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85"/>
      <c r="CG420" s="85"/>
      <c r="CH420" s="85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  <c r="DA420" s="85"/>
      <c r="DB420" s="85"/>
      <c r="DC420" s="85"/>
      <c r="DD420" s="85"/>
      <c r="DE420" s="85"/>
      <c r="DF420" s="85"/>
      <c r="DG420" s="85"/>
      <c r="DH420" s="85"/>
      <c r="DI420" s="85"/>
      <c r="DJ420" s="85"/>
      <c r="DK420" s="85"/>
      <c r="DL420" s="85"/>
      <c r="DM420" s="85"/>
      <c r="DN420" s="85"/>
      <c r="DO420" s="85"/>
      <c r="DP420" s="85"/>
      <c r="DQ420" s="85"/>
      <c r="DR420" s="85"/>
      <c r="DS420" s="85"/>
      <c r="DT420" s="85"/>
      <c r="DU420" s="85"/>
      <c r="DV420" s="85"/>
      <c r="DW420" s="85"/>
      <c r="DX420" s="85"/>
      <c r="DY420" s="85"/>
    </row>
    <row r="421" spans="1:129" s="114" customFormat="1" ht="12" thickBot="1">
      <c r="A421" s="70"/>
      <c r="B421" s="20">
        <v>313</v>
      </c>
      <c r="C421" s="70" t="s">
        <v>221</v>
      </c>
      <c r="D421" s="70"/>
      <c r="E421" s="84">
        <f>SUM(E422:E423)</f>
        <v>72000</v>
      </c>
      <c r="F421" s="84">
        <f>SUM(F422:F423)</f>
        <v>250000</v>
      </c>
      <c r="G421" s="84">
        <f>SUM(G422:G423)</f>
        <v>246722</v>
      </c>
      <c r="H421" s="226">
        <f t="shared" si="15"/>
        <v>347.22222222222223</v>
      </c>
      <c r="I421" s="70"/>
      <c r="J421" s="26"/>
      <c r="K421" s="70"/>
      <c r="L421" s="70"/>
      <c r="M421" s="70"/>
      <c r="N421" s="70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85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85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85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85"/>
      <c r="CG421" s="85"/>
      <c r="CH421" s="85"/>
      <c r="CI421" s="85"/>
      <c r="CJ421" s="85"/>
      <c r="CK421" s="85"/>
      <c r="CL421" s="85"/>
      <c r="CM421" s="85"/>
      <c r="CN421" s="85"/>
      <c r="CO421" s="85"/>
      <c r="CP421" s="85"/>
      <c r="CQ421" s="85"/>
      <c r="CR421" s="85"/>
      <c r="CS421" s="85"/>
      <c r="CT421" s="85"/>
      <c r="CU421" s="85"/>
      <c r="CV421" s="85"/>
      <c r="CW421" s="85"/>
      <c r="CX421" s="85"/>
      <c r="CY421" s="85"/>
      <c r="CZ421" s="85"/>
      <c r="DA421" s="85"/>
      <c r="DB421" s="85"/>
      <c r="DC421" s="85"/>
      <c r="DD421" s="85"/>
      <c r="DE421" s="85"/>
      <c r="DF421" s="85"/>
      <c r="DG421" s="85"/>
      <c r="DH421" s="85"/>
      <c r="DI421" s="85"/>
      <c r="DJ421" s="85"/>
      <c r="DK421" s="85"/>
      <c r="DL421" s="85"/>
      <c r="DM421" s="85"/>
      <c r="DN421" s="85"/>
      <c r="DO421" s="85"/>
      <c r="DP421" s="85"/>
      <c r="DQ421" s="85"/>
      <c r="DR421" s="85"/>
      <c r="DS421" s="85"/>
      <c r="DT421" s="85"/>
      <c r="DU421" s="85"/>
      <c r="DV421" s="85"/>
      <c r="DW421" s="85"/>
      <c r="DX421" s="85"/>
      <c r="DY421" s="85"/>
    </row>
    <row r="422" spans="1:129" s="114" customFormat="1" ht="12" thickBot="1">
      <c r="A422" s="70"/>
      <c r="B422" s="87">
        <v>3132</v>
      </c>
      <c r="C422" s="70" t="s">
        <v>222</v>
      </c>
      <c r="D422" s="70"/>
      <c r="E422" s="232">
        <v>50000</v>
      </c>
      <c r="F422" s="232">
        <v>200000</v>
      </c>
      <c r="G422" s="232">
        <v>246722</v>
      </c>
      <c r="H422" s="226">
        <f t="shared" si="15"/>
        <v>400</v>
      </c>
      <c r="I422" s="70"/>
      <c r="J422" s="26"/>
      <c r="K422" s="70"/>
      <c r="L422" s="70"/>
      <c r="M422" s="70"/>
      <c r="N422" s="70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85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85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85"/>
      <c r="CG422" s="85"/>
      <c r="CH422" s="85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  <c r="DA422" s="85"/>
      <c r="DB422" s="85"/>
      <c r="DC422" s="85"/>
      <c r="DD422" s="85"/>
      <c r="DE422" s="85"/>
      <c r="DF422" s="85"/>
      <c r="DG422" s="85"/>
      <c r="DH422" s="85"/>
      <c r="DI422" s="85"/>
      <c r="DJ422" s="85"/>
      <c r="DK422" s="85"/>
      <c r="DL422" s="85"/>
      <c r="DM422" s="85"/>
      <c r="DN422" s="85"/>
      <c r="DO422" s="85"/>
      <c r="DP422" s="85"/>
      <c r="DQ422" s="85"/>
      <c r="DR422" s="85"/>
      <c r="DS422" s="85"/>
      <c r="DT422" s="85"/>
      <c r="DU422" s="85"/>
      <c r="DV422" s="85"/>
      <c r="DW422" s="85"/>
      <c r="DX422" s="85"/>
      <c r="DY422" s="85"/>
    </row>
    <row r="423" spans="1:129" s="114" customFormat="1" ht="12" thickBot="1">
      <c r="A423" s="70"/>
      <c r="B423" s="87">
        <v>3133</v>
      </c>
      <c r="C423" s="70" t="s">
        <v>416</v>
      </c>
      <c r="D423" s="70"/>
      <c r="E423" s="232">
        <v>22000</v>
      </c>
      <c r="F423" s="232">
        <v>50000</v>
      </c>
      <c r="G423" s="232"/>
      <c r="H423" s="226">
        <f t="shared" si="15"/>
        <v>227.27272727272728</v>
      </c>
      <c r="I423" s="70"/>
      <c r="J423" s="26"/>
      <c r="K423" s="70"/>
      <c r="L423" s="70"/>
      <c r="M423" s="70"/>
      <c r="N423" s="70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85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85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85"/>
      <c r="CG423" s="85"/>
      <c r="CH423" s="85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  <c r="DK423" s="85"/>
      <c r="DL423" s="85"/>
      <c r="DM423" s="85"/>
      <c r="DN423" s="85"/>
      <c r="DO423" s="85"/>
      <c r="DP423" s="85"/>
      <c r="DQ423" s="85"/>
      <c r="DR423" s="85"/>
      <c r="DS423" s="85"/>
      <c r="DT423" s="85"/>
      <c r="DU423" s="85"/>
      <c r="DV423" s="85"/>
      <c r="DW423" s="85"/>
      <c r="DX423" s="85"/>
      <c r="DY423" s="85"/>
    </row>
    <row r="424" spans="1:129" s="16" customFormat="1" ht="11.25">
      <c r="A424" s="196"/>
      <c r="B424" s="197">
        <v>32</v>
      </c>
      <c r="C424" s="196" t="s">
        <v>212</v>
      </c>
      <c r="D424" s="196"/>
      <c r="E424" s="198">
        <f>E425+E430+E435+E441</f>
        <v>581000</v>
      </c>
      <c r="F424" s="198">
        <f>F425+F430+F435+F441</f>
        <v>2234000</v>
      </c>
      <c r="G424" s="198">
        <f>G425+G430+G435+G441</f>
        <v>1922432.73</v>
      </c>
      <c r="H424" s="227">
        <f t="shared" si="15"/>
        <v>384.50946643717725</v>
      </c>
      <c r="I424" s="70"/>
      <c r="J424" s="26"/>
      <c r="K424" s="70"/>
      <c r="L424" s="70"/>
      <c r="M424" s="70"/>
      <c r="N424" s="70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  <c r="AB424" s="71"/>
      <c r="AC424" s="71"/>
      <c r="AD424" s="71"/>
      <c r="AE424" s="71"/>
      <c r="AF424" s="71"/>
      <c r="AG424" s="71"/>
      <c r="AH424" s="71"/>
      <c r="AI424" s="71"/>
      <c r="AJ424" s="71"/>
      <c r="AK424" s="71"/>
      <c r="AL424" s="71"/>
      <c r="AM424" s="71"/>
      <c r="AN424" s="71"/>
      <c r="AO424" s="71"/>
      <c r="AP424" s="71"/>
      <c r="AQ424" s="71"/>
      <c r="AR424" s="71"/>
      <c r="AS424" s="71"/>
      <c r="AT424" s="71"/>
      <c r="AU424" s="71"/>
      <c r="AV424" s="71"/>
      <c r="AW424" s="71"/>
      <c r="AX424" s="71"/>
      <c r="AY424" s="71"/>
      <c r="AZ424" s="71"/>
      <c r="BA424" s="71"/>
      <c r="BB424" s="71"/>
      <c r="BC424" s="71"/>
      <c r="BD424" s="71"/>
      <c r="BE424" s="71"/>
      <c r="BF424" s="71"/>
      <c r="BG424" s="71"/>
      <c r="BH424" s="71"/>
      <c r="BI424" s="71"/>
      <c r="BJ424" s="71"/>
      <c r="BK424" s="71"/>
      <c r="BL424" s="71"/>
      <c r="BM424" s="71"/>
      <c r="BN424" s="71"/>
      <c r="BO424" s="71"/>
      <c r="BP424" s="71"/>
      <c r="BQ424" s="71"/>
      <c r="BR424" s="71"/>
      <c r="BS424" s="71"/>
      <c r="BT424" s="71"/>
      <c r="BU424" s="71"/>
      <c r="BV424" s="71"/>
      <c r="BW424" s="71"/>
      <c r="BX424" s="71"/>
      <c r="BY424" s="71"/>
      <c r="BZ424" s="71"/>
      <c r="CA424" s="71"/>
      <c r="CB424" s="71"/>
      <c r="CC424" s="71"/>
      <c r="CD424" s="71"/>
      <c r="CE424" s="71"/>
      <c r="CF424" s="71"/>
      <c r="CG424" s="71"/>
      <c r="CH424" s="71"/>
      <c r="CI424" s="71"/>
      <c r="CJ424" s="71"/>
      <c r="CK424" s="71"/>
      <c r="CL424" s="71"/>
      <c r="CM424" s="71"/>
      <c r="CN424" s="71"/>
      <c r="CO424" s="71"/>
      <c r="CP424" s="71"/>
      <c r="CQ424" s="71"/>
      <c r="CR424" s="71"/>
      <c r="CS424" s="71"/>
      <c r="CT424" s="71"/>
      <c r="CU424" s="71"/>
      <c r="CV424" s="71"/>
      <c r="CW424" s="71"/>
      <c r="CX424" s="71"/>
      <c r="CY424" s="71"/>
      <c r="CZ424" s="71"/>
      <c r="DA424" s="71"/>
      <c r="DB424" s="71"/>
      <c r="DC424" s="71"/>
      <c r="DD424" s="71"/>
      <c r="DE424" s="71"/>
      <c r="DF424" s="71"/>
      <c r="DG424" s="71"/>
      <c r="DH424" s="71"/>
      <c r="DI424" s="71"/>
      <c r="DJ424" s="71"/>
      <c r="DK424" s="71"/>
      <c r="DL424" s="71"/>
      <c r="DM424" s="71"/>
      <c r="DN424" s="71"/>
      <c r="DO424" s="71"/>
      <c r="DP424" s="71"/>
      <c r="DQ424" s="71"/>
      <c r="DR424" s="71"/>
      <c r="DS424" s="71"/>
      <c r="DT424" s="71"/>
      <c r="DU424" s="71"/>
      <c r="DV424" s="71"/>
      <c r="DW424" s="71"/>
      <c r="DX424" s="71"/>
      <c r="DY424" s="71"/>
    </row>
    <row r="425" spans="1:129" s="16" customFormat="1" ht="11.25">
      <c r="A425" s="70"/>
      <c r="B425" s="20">
        <v>321</v>
      </c>
      <c r="C425" s="70" t="s">
        <v>223</v>
      </c>
      <c r="D425" s="70"/>
      <c r="E425" s="84">
        <f>SUM(E426:E429)</f>
        <v>69000</v>
      </c>
      <c r="F425" s="84">
        <f>SUM(F426:F429)</f>
        <v>234000</v>
      </c>
      <c r="G425" s="84">
        <f>SUM(G426:G429)</f>
        <v>237424</v>
      </c>
      <c r="H425" s="226">
        <f t="shared" si="15"/>
        <v>339.1304347826087</v>
      </c>
      <c r="I425" s="70"/>
      <c r="J425" s="26"/>
      <c r="K425" s="70"/>
      <c r="L425" s="70"/>
      <c r="M425" s="70"/>
      <c r="N425" s="70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  <c r="AC425" s="71"/>
      <c r="AD425" s="71"/>
      <c r="AE425" s="71"/>
      <c r="AF425" s="71"/>
      <c r="AG425" s="71"/>
      <c r="AH425" s="71"/>
      <c r="AI425" s="71"/>
      <c r="AJ425" s="71"/>
      <c r="AK425" s="71"/>
      <c r="AL425" s="71"/>
      <c r="AM425" s="71"/>
      <c r="AN425" s="71"/>
      <c r="AO425" s="71"/>
      <c r="AP425" s="71"/>
      <c r="AQ425" s="71"/>
      <c r="AR425" s="71"/>
      <c r="AS425" s="71"/>
      <c r="AT425" s="71"/>
      <c r="AU425" s="71"/>
      <c r="AV425" s="71"/>
      <c r="AW425" s="71"/>
      <c r="AX425" s="71"/>
      <c r="AY425" s="71"/>
      <c r="AZ425" s="71"/>
      <c r="BA425" s="71"/>
      <c r="BB425" s="71"/>
      <c r="BC425" s="71"/>
      <c r="BD425" s="71"/>
      <c r="BE425" s="71"/>
      <c r="BF425" s="71"/>
      <c r="BG425" s="71"/>
      <c r="BH425" s="71"/>
      <c r="BI425" s="71"/>
      <c r="BJ425" s="71"/>
      <c r="BK425" s="71"/>
      <c r="BL425" s="71"/>
      <c r="BM425" s="71"/>
      <c r="BN425" s="71"/>
      <c r="BO425" s="71"/>
      <c r="BP425" s="71"/>
      <c r="BQ425" s="71"/>
      <c r="BR425" s="71"/>
      <c r="BS425" s="71"/>
      <c r="BT425" s="71"/>
      <c r="BU425" s="71"/>
      <c r="BV425" s="71"/>
      <c r="BW425" s="71"/>
      <c r="BX425" s="71"/>
      <c r="BY425" s="71"/>
      <c r="BZ425" s="71"/>
      <c r="CA425" s="71"/>
      <c r="CB425" s="71"/>
      <c r="CC425" s="71"/>
      <c r="CD425" s="71"/>
      <c r="CE425" s="71"/>
      <c r="CF425" s="71"/>
      <c r="CG425" s="71"/>
      <c r="CH425" s="71"/>
      <c r="CI425" s="71"/>
      <c r="CJ425" s="71"/>
      <c r="CK425" s="71"/>
      <c r="CL425" s="71"/>
      <c r="CM425" s="71"/>
      <c r="CN425" s="71"/>
      <c r="CO425" s="71"/>
      <c r="CP425" s="71"/>
      <c r="CQ425" s="71"/>
      <c r="CR425" s="71"/>
      <c r="CS425" s="71"/>
      <c r="CT425" s="71"/>
      <c r="CU425" s="71"/>
      <c r="CV425" s="71"/>
      <c r="CW425" s="71"/>
      <c r="CX425" s="71"/>
      <c r="CY425" s="71"/>
      <c r="CZ425" s="71"/>
      <c r="DA425" s="71"/>
      <c r="DB425" s="71"/>
      <c r="DC425" s="71"/>
      <c r="DD425" s="71"/>
      <c r="DE425" s="71"/>
      <c r="DF425" s="71"/>
      <c r="DG425" s="71"/>
      <c r="DH425" s="71"/>
      <c r="DI425" s="71"/>
      <c r="DJ425" s="71"/>
      <c r="DK425" s="71"/>
      <c r="DL425" s="71"/>
      <c r="DM425" s="71"/>
      <c r="DN425" s="71"/>
      <c r="DO425" s="71"/>
      <c r="DP425" s="71"/>
      <c r="DQ425" s="71"/>
      <c r="DR425" s="71"/>
      <c r="DS425" s="71"/>
      <c r="DT425" s="71"/>
      <c r="DU425" s="71"/>
      <c r="DV425" s="71"/>
      <c r="DW425" s="71"/>
      <c r="DX425" s="71"/>
      <c r="DY425" s="71"/>
    </row>
    <row r="426" spans="1:129" s="16" customFormat="1" ht="11.25">
      <c r="A426" s="70"/>
      <c r="B426" s="87">
        <v>3211</v>
      </c>
      <c r="C426" s="70" t="s">
        <v>224</v>
      </c>
      <c r="D426" s="70"/>
      <c r="E426" s="232">
        <v>30000</v>
      </c>
      <c r="F426" s="232">
        <v>80000</v>
      </c>
      <c r="G426" s="232">
        <v>97828</v>
      </c>
      <c r="H426" s="226">
        <f t="shared" si="15"/>
        <v>266.66666666666663</v>
      </c>
      <c r="I426" s="70"/>
      <c r="J426" s="26"/>
      <c r="K426" s="70"/>
      <c r="L426" s="70"/>
      <c r="M426" s="70"/>
      <c r="N426" s="70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  <c r="AC426" s="71"/>
      <c r="AD426" s="71"/>
      <c r="AE426" s="71"/>
      <c r="AF426" s="71"/>
      <c r="AG426" s="71"/>
      <c r="AH426" s="71"/>
      <c r="AI426" s="71"/>
      <c r="AJ426" s="71"/>
      <c r="AK426" s="71"/>
      <c r="AL426" s="71"/>
      <c r="AM426" s="71"/>
      <c r="AN426" s="71"/>
      <c r="AO426" s="71"/>
      <c r="AP426" s="71"/>
      <c r="AQ426" s="71"/>
      <c r="AR426" s="71"/>
      <c r="AS426" s="71"/>
      <c r="AT426" s="71"/>
      <c r="AU426" s="71"/>
      <c r="AV426" s="71"/>
      <c r="AW426" s="71"/>
      <c r="AX426" s="71"/>
      <c r="AY426" s="71"/>
      <c r="AZ426" s="71"/>
      <c r="BA426" s="71"/>
      <c r="BB426" s="71"/>
      <c r="BC426" s="71"/>
      <c r="BD426" s="71"/>
      <c r="BE426" s="71"/>
      <c r="BF426" s="71"/>
      <c r="BG426" s="71"/>
      <c r="BH426" s="71"/>
      <c r="BI426" s="71"/>
      <c r="BJ426" s="71"/>
      <c r="BK426" s="71"/>
      <c r="BL426" s="71"/>
      <c r="BM426" s="71"/>
      <c r="BN426" s="71"/>
      <c r="BO426" s="71"/>
      <c r="BP426" s="71"/>
      <c r="BQ426" s="71"/>
      <c r="BR426" s="71"/>
      <c r="BS426" s="71"/>
      <c r="BT426" s="71"/>
      <c r="BU426" s="71"/>
      <c r="BV426" s="71"/>
      <c r="BW426" s="71"/>
      <c r="BX426" s="71"/>
      <c r="BY426" s="71"/>
      <c r="BZ426" s="71"/>
      <c r="CA426" s="71"/>
      <c r="CB426" s="71"/>
      <c r="CC426" s="71"/>
      <c r="CD426" s="71"/>
      <c r="CE426" s="71"/>
      <c r="CF426" s="71"/>
      <c r="CG426" s="71"/>
      <c r="CH426" s="71"/>
      <c r="CI426" s="71"/>
      <c r="CJ426" s="71"/>
      <c r="CK426" s="71"/>
      <c r="CL426" s="71"/>
      <c r="CM426" s="71"/>
      <c r="CN426" s="71"/>
      <c r="CO426" s="71"/>
      <c r="CP426" s="71"/>
      <c r="CQ426" s="71"/>
      <c r="CR426" s="71"/>
      <c r="CS426" s="71"/>
      <c r="CT426" s="71"/>
      <c r="CU426" s="71"/>
      <c r="CV426" s="71"/>
      <c r="CW426" s="71"/>
      <c r="CX426" s="71"/>
      <c r="CY426" s="71"/>
      <c r="CZ426" s="71"/>
      <c r="DA426" s="71"/>
      <c r="DB426" s="71"/>
      <c r="DC426" s="71"/>
      <c r="DD426" s="71"/>
      <c r="DE426" s="71"/>
      <c r="DF426" s="71"/>
      <c r="DG426" s="71"/>
      <c r="DH426" s="71"/>
      <c r="DI426" s="71"/>
      <c r="DJ426" s="71"/>
      <c r="DK426" s="71"/>
      <c r="DL426" s="71"/>
      <c r="DM426" s="71"/>
      <c r="DN426" s="71"/>
      <c r="DO426" s="71"/>
      <c r="DP426" s="71"/>
      <c r="DQ426" s="71"/>
      <c r="DR426" s="71"/>
      <c r="DS426" s="71"/>
      <c r="DT426" s="71"/>
      <c r="DU426" s="71"/>
      <c r="DV426" s="71"/>
      <c r="DW426" s="71"/>
      <c r="DX426" s="71"/>
      <c r="DY426" s="71"/>
    </row>
    <row r="427" spans="1:129" s="16" customFormat="1" ht="11.25">
      <c r="A427" s="70"/>
      <c r="B427" s="87">
        <v>3212</v>
      </c>
      <c r="C427" s="70" t="s">
        <v>225</v>
      </c>
      <c r="D427" s="70"/>
      <c r="E427" s="232">
        <v>20000</v>
      </c>
      <c r="F427" s="232">
        <v>50000</v>
      </c>
      <c r="G427" s="232">
        <v>37745</v>
      </c>
      <c r="H427" s="226">
        <f t="shared" si="15"/>
        <v>250</v>
      </c>
      <c r="I427" s="70"/>
      <c r="J427" s="26"/>
      <c r="K427" s="70"/>
      <c r="L427" s="70"/>
      <c r="M427" s="70"/>
      <c r="N427" s="70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  <c r="AB427" s="71"/>
      <c r="AC427" s="71"/>
      <c r="AD427" s="71"/>
      <c r="AE427" s="71"/>
      <c r="AF427" s="71"/>
      <c r="AG427" s="71"/>
      <c r="AH427" s="71"/>
      <c r="AI427" s="71"/>
      <c r="AJ427" s="71"/>
      <c r="AK427" s="71"/>
      <c r="AL427" s="71"/>
      <c r="AM427" s="71"/>
      <c r="AN427" s="71"/>
      <c r="AO427" s="71"/>
      <c r="AP427" s="71"/>
      <c r="AQ427" s="71"/>
      <c r="AR427" s="71"/>
      <c r="AS427" s="71"/>
      <c r="AT427" s="71"/>
      <c r="AU427" s="71"/>
      <c r="AV427" s="71"/>
      <c r="AW427" s="71"/>
      <c r="AX427" s="71"/>
      <c r="AY427" s="71"/>
      <c r="AZ427" s="71"/>
      <c r="BA427" s="71"/>
      <c r="BB427" s="71"/>
      <c r="BC427" s="71"/>
      <c r="BD427" s="71"/>
      <c r="BE427" s="71"/>
      <c r="BF427" s="71"/>
      <c r="BG427" s="71"/>
      <c r="BH427" s="71"/>
      <c r="BI427" s="71"/>
      <c r="BJ427" s="71"/>
      <c r="BK427" s="71"/>
      <c r="BL427" s="71"/>
      <c r="BM427" s="71"/>
      <c r="BN427" s="71"/>
      <c r="BO427" s="71"/>
      <c r="BP427" s="71"/>
      <c r="BQ427" s="71"/>
      <c r="BR427" s="71"/>
      <c r="BS427" s="71"/>
      <c r="BT427" s="71"/>
      <c r="BU427" s="71"/>
      <c r="BV427" s="71"/>
      <c r="BW427" s="71"/>
      <c r="BX427" s="71"/>
      <c r="BY427" s="71"/>
      <c r="BZ427" s="71"/>
      <c r="CA427" s="71"/>
      <c r="CB427" s="71"/>
      <c r="CC427" s="71"/>
      <c r="CD427" s="71"/>
      <c r="CE427" s="71"/>
      <c r="CF427" s="71"/>
      <c r="CG427" s="71"/>
      <c r="CH427" s="71"/>
      <c r="CI427" s="71"/>
      <c r="CJ427" s="71"/>
      <c r="CK427" s="71"/>
      <c r="CL427" s="71"/>
      <c r="CM427" s="71"/>
      <c r="CN427" s="71"/>
      <c r="CO427" s="71"/>
      <c r="CP427" s="71"/>
      <c r="CQ427" s="71"/>
      <c r="CR427" s="71"/>
      <c r="CS427" s="71"/>
      <c r="CT427" s="71"/>
      <c r="CU427" s="71"/>
      <c r="CV427" s="71"/>
      <c r="CW427" s="71"/>
      <c r="CX427" s="71"/>
      <c r="CY427" s="71"/>
      <c r="CZ427" s="71"/>
      <c r="DA427" s="71"/>
      <c r="DB427" s="71"/>
      <c r="DC427" s="71"/>
      <c r="DD427" s="71"/>
      <c r="DE427" s="71"/>
      <c r="DF427" s="71"/>
      <c r="DG427" s="71"/>
      <c r="DH427" s="71"/>
      <c r="DI427" s="71"/>
      <c r="DJ427" s="71"/>
      <c r="DK427" s="71"/>
      <c r="DL427" s="71"/>
      <c r="DM427" s="71"/>
      <c r="DN427" s="71"/>
      <c r="DO427" s="71"/>
      <c r="DP427" s="71"/>
      <c r="DQ427" s="71"/>
      <c r="DR427" s="71"/>
      <c r="DS427" s="71"/>
      <c r="DT427" s="71"/>
      <c r="DU427" s="71"/>
      <c r="DV427" s="71"/>
      <c r="DW427" s="71"/>
      <c r="DX427" s="71"/>
      <c r="DY427" s="71"/>
    </row>
    <row r="428" spans="1:129" s="16" customFormat="1" ht="11.25">
      <c r="A428" s="70"/>
      <c r="B428" s="87">
        <v>3212</v>
      </c>
      <c r="C428" s="70" t="s">
        <v>226</v>
      </c>
      <c r="D428" s="70"/>
      <c r="E428" s="232">
        <v>4000</v>
      </c>
      <c r="F428" s="232">
        <v>4000</v>
      </c>
      <c r="G428" s="232">
        <v>0</v>
      </c>
      <c r="H428" s="226">
        <f t="shared" si="15"/>
        <v>100</v>
      </c>
      <c r="I428" s="70"/>
      <c r="J428" s="26"/>
      <c r="K428" s="70"/>
      <c r="L428" s="70"/>
      <c r="M428" s="70"/>
      <c r="N428" s="70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  <c r="AB428" s="71"/>
      <c r="AC428" s="71"/>
      <c r="AD428" s="71"/>
      <c r="AE428" s="71"/>
      <c r="AF428" s="71"/>
      <c r="AG428" s="71"/>
      <c r="AH428" s="71"/>
      <c r="AI428" s="71"/>
      <c r="AJ428" s="71"/>
      <c r="AK428" s="71"/>
      <c r="AL428" s="71"/>
      <c r="AM428" s="71"/>
      <c r="AN428" s="71"/>
      <c r="AO428" s="71"/>
      <c r="AP428" s="71"/>
      <c r="AQ428" s="71"/>
      <c r="AR428" s="71"/>
      <c r="AS428" s="71"/>
      <c r="AT428" s="71"/>
      <c r="AU428" s="71"/>
      <c r="AV428" s="71"/>
      <c r="AW428" s="71"/>
      <c r="AX428" s="71"/>
      <c r="AY428" s="71"/>
      <c r="AZ428" s="71"/>
      <c r="BA428" s="71"/>
      <c r="BB428" s="71"/>
      <c r="BC428" s="71"/>
      <c r="BD428" s="71"/>
      <c r="BE428" s="71"/>
      <c r="BF428" s="71"/>
      <c r="BG428" s="71"/>
      <c r="BH428" s="71"/>
      <c r="BI428" s="71"/>
      <c r="BJ428" s="71"/>
      <c r="BK428" s="71"/>
      <c r="BL428" s="71"/>
      <c r="BM428" s="71"/>
      <c r="BN428" s="71"/>
      <c r="BO428" s="71"/>
      <c r="BP428" s="71"/>
      <c r="BQ428" s="71"/>
      <c r="BR428" s="71"/>
      <c r="BS428" s="71"/>
      <c r="BT428" s="71"/>
      <c r="BU428" s="71"/>
      <c r="BV428" s="71"/>
      <c r="BW428" s="71"/>
      <c r="BX428" s="71"/>
      <c r="BY428" s="71"/>
      <c r="BZ428" s="71"/>
      <c r="CA428" s="71"/>
      <c r="CB428" s="71"/>
      <c r="CC428" s="71"/>
      <c r="CD428" s="71"/>
      <c r="CE428" s="71"/>
      <c r="CF428" s="71"/>
      <c r="CG428" s="71"/>
      <c r="CH428" s="71"/>
      <c r="CI428" s="71"/>
      <c r="CJ428" s="71"/>
      <c r="CK428" s="71"/>
      <c r="CL428" s="71"/>
      <c r="CM428" s="71"/>
      <c r="CN428" s="71"/>
      <c r="CO428" s="71"/>
      <c r="CP428" s="71"/>
      <c r="CQ428" s="71"/>
      <c r="CR428" s="71"/>
      <c r="CS428" s="71"/>
      <c r="CT428" s="71"/>
      <c r="CU428" s="71"/>
      <c r="CV428" s="71"/>
      <c r="CW428" s="71"/>
      <c r="CX428" s="71"/>
      <c r="CY428" s="71"/>
      <c r="CZ428" s="71"/>
      <c r="DA428" s="71"/>
      <c r="DB428" s="71"/>
      <c r="DC428" s="71"/>
      <c r="DD428" s="71"/>
      <c r="DE428" s="71"/>
      <c r="DF428" s="71"/>
      <c r="DG428" s="71"/>
      <c r="DH428" s="71"/>
      <c r="DI428" s="71"/>
      <c r="DJ428" s="71"/>
      <c r="DK428" s="71"/>
      <c r="DL428" s="71"/>
      <c r="DM428" s="71"/>
      <c r="DN428" s="71"/>
      <c r="DO428" s="71"/>
      <c r="DP428" s="71"/>
      <c r="DQ428" s="71"/>
      <c r="DR428" s="71"/>
      <c r="DS428" s="71"/>
      <c r="DT428" s="71"/>
      <c r="DU428" s="71"/>
      <c r="DV428" s="71"/>
      <c r="DW428" s="71"/>
      <c r="DX428" s="71"/>
      <c r="DY428" s="71"/>
    </row>
    <row r="429" spans="1:129" s="16" customFormat="1" ht="11.25">
      <c r="A429" s="70"/>
      <c r="B429" s="87">
        <v>3213</v>
      </c>
      <c r="C429" s="70" t="s">
        <v>227</v>
      </c>
      <c r="D429" s="70"/>
      <c r="E429" s="232">
        <v>15000</v>
      </c>
      <c r="F429" s="232">
        <v>100000</v>
      </c>
      <c r="G429" s="232">
        <v>101851</v>
      </c>
      <c r="H429" s="226">
        <f t="shared" si="15"/>
        <v>666.6666666666667</v>
      </c>
      <c r="I429" s="70"/>
      <c r="J429" s="26"/>
      <c r="K429" s="70"/>
      <c r="L429" s="70"/>
      <c r="M429" s="70"/>
      <c r="N429" s="70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  <c r="AB429" s="71"/>
      <c r="AC429" s="71"/>
      <c r="AD429" s="71"/>
      <c r="AE429" s="71"/>
      <c r="AF429" s="71"/>
      <c r="AG429" s="71"/>
      <c r="AH429" s="71"/>
      <c r="AI429" s="71"/>
      <c r="AJ429" s="71"/>
      <c r="AK429" s="71"/>
      <c r="AL429" s="71"/>
      <c r="AM429" s="71"/>
      <c r="AN429" s="71"/>
      <c r="AO429" s="71"/>
      <c r="AP429" s="71"/>
      <c r="AQ429" s="71"/>
      <c r="AR429" s="71"/>
      <c r="AS429" s="71"/>
      <c r="AT429" s="71"/>
      <c r="AU429" s="71"/>
      <c r="AV429" s="71"/>
      <c r="AW429" s="71"/>
      <c r="AX429" s="71"/>
      <c r="AY429" s="71"/>
      <c r="AZ429" s="71"/>
      <c r="BA429" s="71"/>
      <c r="BB429" s="71"/>
      <c r="BC429" s="71"/>
      <c r="BD429" s="71"/>
      <c r="BE429" s="71"/>
      <c r="BF429" s="71"/>
      <c r="BG429" s="71"/>
      <c r="BH429" s="71"/>
      <c r="BI429" s="71"/>
      <c r="BJ429" s="71"/>
      <c r="BK429" s="71"/>
      <c r="BL429" s="71"/>
      <c r="BM429" s="71"/>
      <c r="BN429" s="71"/>
      <c r="BO429" s="71"/>
      <c r="BP429" s="71"/>
      <c r="BQ429" s="71"/>
      <c r="BR429" s="71"/>
      <c r="BS429" s="71"/>
      <c r="BT429" s="71"/>
      <c r="BU429" s="71"/>
      <c r="BV429" s="71"/>
      <c r="BW429" s="71"/>
      <c r="BX429" s="71"/>
      <c r="BY429" s="71"/>
      <c r="BZ429" s="71"/>
      <c r="CA429" s="71"/>
      <c r="CB429" s="71"/>
      <c r="CC429" s="71"/>
      <c r="CD429" s="71"/>
      <c r="CE429" s="71"/>
      <c r="CF429" s="71"/>
      <c r="CG429" s="71"/>
      <c r="CH429" s="71"/>
      <c r="CI429" s="71"/>
      <c r="CJ429" s="71"/>
      <c r="CK429" s="71"/>
      <c r="CL429" s="71"/>
      <c r="CM429" s="71"/>
      <c r="CN429" s="71"/>
      <c r="CO429" s="71"/>
      <c r="CP429" s="71"/>
      <c r="CQ429" s="71"/>
      <c r="CR429" s="71"/>
      <c r="CS429" s="71"/>
      <c r="CT429" s="71"/>
      <c r="CU429" s="71"/>
      <c r="CV429" s="71"/>
      <c r="CW429" s="71"/>
      <c r="CX429" s="71"/>
      <c r="CY429" s="71"/>
      <c r="CZ429" s="71"/>
      <c r="DA429" s="71"/>
      <c r="DB429" s="71"/>
      <c r="DC429" s="71"/>
      <c r="DD429" s="71"/>
      <c r="DE429" s="71"/>
      <c r="DF429" s="71"/>
      <c r="DG429" s="71"/>
      <c r="DH429" s="71"/>
      <c r="DI429" s="71"/>
      <c r="DJ429" s="71"/>
      <c r="DK429" s="71"/>
      <c r="DL429" s="71"/>
      <c r="DM429" s="71"/>
      <c r="DN429" s="71"/>
      <c r="DO429" s="71"/>
      <c r="DP429" s="71"/>
      <c r="DQ429" s="71"/>
      <c r="DR429" s="71"/>
      <c r="DS429" s="71"/>
      <c r="DT429" s="71"/>
      <c r="DU429" s="71"/>
      <c r="DV429" s="71"/>
      <c r="DW429" s="71"/>
      <c r="DX429" s="71"/>
      <c r="DY429" s="71"/>
    </row>
    <row r="430" spans="1:129" s="16" customFormat="1" ht="11.25">
      <c r="A430" s="70"/>
      <c r="B430" s="20">
        <v>322</v>
      </c>
      <c r="C430" s="70" t="s">
        <v>228</v>
      </c>
      <c r="D430" s="70"/>
      <c r="E430" s="84">
        <f>SUM(E431:E434)</f>
        <v>132000</v>
      </c>
      <c r="F430" s="84">
        <f>SUM(F431:F434)</f>
        <v>560000</v>
      </c>
      <c r="G430" s="84">
        <f>SUM(G431:G434)</f>
        <v>434967.5</v>
      </c>
      <c r="H430" s="226">
        <f t="shared" si="15"/>
        <v>424.24242424242425</v>
      </c>
      <c r="I430" s="70"/>
      <c r="J430" s="26"/>
      <c r="K430" s="70"/>
      <c r="L430" s="70"/>
      <c r="M430" s="70"/>
      <c r="N430" s="70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  <c r="AB430" s="71"/>
      <c r="AC430" s="71"/>
      <c r="AD430" s="71"/>
      <c r="AE430" s="71"/>
      <c r="AF430" s="71"/>
      <c r="AG430" s="71"/>
      <c r="AH430" s="71"/>
      <c r="AI430" s="71"/>
      <c r="AJ430" s="71"/>
      <c r="AK430" s="71"/>
      <c r="AL430" s="71"/>
      <c r="AM430" s="71"/>
      <c r="AN430" s="71"/>
      <c r="AO430" s="71"/>
      <c r="AP430" s="71"/>
      <c r="AQ430" s="71"/>
      <c r="AR430" s="71"/>
      <c r="AS430" s="71"/>
      <c r="AT430" s="71"/>
      <c r="AU430" s="71"/>
      <c r="AV430" s="71"/>
      <c r="AW430" s="71"/>
      <c r="AX430" s="71"/>
      <c r="AY430" s="71"/>
      <c r="AZ430" s="71"/>
      <c r="BA430" s="71"/>
      <c r="BB430" s="71"/>
      <c r="BC430" s="71"/>
      <c r="BD430" s="71"/>
      <c r="BE430" s="71"/>
      <c r="BF430" s="71"/>
      <c r="BG430" s="71"/>
      <c r="BH430" s="71"/>
      <c r="BI430" s="71"/>
      <c r="BJ430" s="71"/>
      <c r="BK430" s="71"/>
      <c r="BL430" s="71"/>
      <c r="BM430" s="71"/>
      <c r="BN430" s="71"/>
      <c r="BO430" s="71"/>
      <c r="BP430" s="71"/>
      <c r="BQ430" s="71"/>
      <c r="BR430" s="71"/>
      <c r="BS430" s="71"/>
      <c r="BT430" s="71"/>
      <c r="BU430" s="71"/>
      <c r="BV430" s="71"/>
      <c r="BW430" s="71"/>
      <c r="BX430" s="71"/>
      <c r="BY430" s="71"/>
      <c r="BZ430" s="71"/>
      <c r="CA430" s="71"/>
      <c r="CB430" s="71"/>
      <c r="CC430" s="71"/>
      <c r="CD430" s="71"/>
      <c r="CE430" s="71"/>
      <c r="CF430" s="71"/>
      <c r="CG430" s="71"/>
      <c r="CH430" s="71"/>
      <c r="CI430" s="71"/>
      <c r="CJ430" s="71"/>
      <c r="CK430" s="71"/>
      <c r="CL430" s="71"/>
      <c r="CM430" s="71"/>
      <c r="CN430" s="71"/>
      <c r="CO430" s="71"/>
      <c r="CP430" s="71"/>
      <c r="CQ430" s="71"/>
      <c r="CR430" s="71"/>
      <c r="CS430" s="71"/>
      <c r="CT430" s="71"/>
      <c r="CU430" s="71"/>
      <c r="CV430" s="71"/>
      <c r="CW430" s="71"/>
      <c r="CX430" s="71"/>
      <c r="CY430" s="71"/>
      <c r="CZ430" s="71"/>
      <c r="DA430" s="71"/>
      <c r="DB430" s="71"/>
      <c r="DC430" s="71"/>
      <c r="DD430" s="71"/>
      <c r="DE430" s="71"/>
      <c r="DF430" s="71"/>
      <c r="DG430" s="71"/>
      <c r="DH430" s="71"/>
      <c r="DI430" s="71"/>
      <c r="DJ430" s="71"/>
      <c r="DK430" s="71"/>
      <c r="DL430" s="71"/>
      <c r="DM430" s="71"/>
      <c r="DN430" s="71"/>
      <c r="DO430" s="71"/>
      <c r="DP430" s="71"/>
      <c r="DQ430" s="71"/>
      <c r="DR430" s="71"/>
      <c r="DS430" s="71"/>
      <c r="DT430" s="71"/>
      <c r="DU430" s="71"/>
      <c r="DV430" s="71"/>
      <c r="DW430" s="71"/>
      <c r="DX430" s="71"/>
      <c r="DY430" s="71"/>
    </row>
    <row r="431" spans="1:129" s="16" customFormat="1" ht="11.25">
      <c r="A431" s="70"/>
      <c r="B431" s="87">
        <v>3221</v>
      </c>
      <c r="C431" s="70" t="s">
        <v>229</v>
      </c>
      <c r="D431" s="70"/>
      <c r="E431" s="232">
        <v>20000</v>
      </c>
      <c r="F431" s="232">
        <v>50000</v>
      </c>
      <c r="G431" s="232">
        <v>123882</v>
      </c>
      <c r="H431" s="226">
        <f t="shared" si="15"/>
        <v>250</v>
      </c>
      <c r="I431" s="70"/>
      <c r="J431" s="26"/>
      <c r="K431" s="70"/>
      <c r="L431" s="70"/>
      <c r="M431" s="70"/>
      <c r="N431" s="70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  <c r="AB431" s="71"/>
      <c r="AC431" s="71"/>
      <c r="AD431" s="71"/>
      <c r="AE431" s="71"/>
      <c r="AF431" s="71"/>
      <c r="AG431" s="71"/>
      <c r="AH431" s="71"/>
      <c r="AI431" s="71"/>
      <c r="AJ431" s="71"/>
      <c r="AK431" s="71"/>
      <c r="AL431" s="71"/>
      <c r="AM431" s="71"/>
      <c r="AN431" s="71"/>
      <c r="AO431" s="71"/>
      <c r="AP431" s="71"/>
      <c r="AQ431" s="71"/>
      <c r="AR431" s="71"/>
      <c r="AS431" s="71"/>
      <c r="AT431" s="71"/>
      <c r="AU431" s="71"/>
      <c r="AV431" s="71"/>
      <c r="AW431" s="71"/>
      <c r="AX431" s="71"/>
      <c r="AY431" s="71"/>
      <c r="AZ431" s="71"/>
      <c r="BA431" s="71"/>
      <c r="BB431" s="71"/>
      <c r="BC431" s="71"/>
      <c r="BD431" s="71"/>
      <c r="BE431" s="71"/>
      <c r="BF431" s="71"/>
      <c r="BG431" s="71"/>
      <c r="BH431" s="71"/>
      <c r="BI431" s="71"/>
      <c r="BJ431" s="71"/>
      <c r="BK431" s="71"/>
      <c r="BL431" s="71"/>
      <c r="BM431" s="71"/>
      <c r="BN431" s="71"/>
      <c r="BO431" s="71"/>
      <c r="BP431" s="71"/>
      <c r="BQ431" s="71"/>
      <c r="BR431" s="71"/>
      <c r="BS431" s="71"/>
      <c r="BT431" s="71"/>
      <c r="BU431" s="71"/>
      <c r="BV431" s="71"/>
      <c r="BW431" s="71"/>
      <c r="BX431" s="71"/>
      <c r="BY431" s="71"/>
      <c r="BZ431" s="71"/>
      <c r="CA431" s="71"/>
      <c r="CB431" s="71"/>
      <c r="CC431" s="71"/>
      <c r="CD431" s="71"/>
      <c r="CE431" s="71"/>
      <c r="CF431" s="71"/>
      <c r="CG431" s="71"/>
      <c r="CH431" s="71"/>
      <c r="CI431" s="71"/>
      <c r="CJ431" s="71"/>
      <c r="CK431" s="71"/>
      <c r="CL431" s="71"/>
      <c r="CM431" s="71"/>
      <c r="CN431" s="71"/>
      <c r="CO431" s="71"/>
      <c r="CP431" s="71"/>
      <c r="CQ431" s="71"/>
      <c r="CR431" s="71"/>
      <c r="CS431" s="71"/>
      <c r="CT431" s="71"/>
      <c r="CU431" s="71"/>
      <c r="CV431" s="71"/>
      <c r="CW431" s="71"/>
      <c r="CX431" s="71"/>
      <c r="CY431" s="71"/>
      <c r="CZ431" s="71"/>
      <c r="DA431" s="71"/>
      <c r="DB431" s="71"/>
      <c r="DC431" s="71"/>
      <c r="DD431" s="71"/>
      <c r="DE431" s="71"/>
      <c r="DF431" s="71"/>
      <c r="DG431" s="71"/>
      <c r="DH431" s="71"/>
      <c r="DI431" s="71"/>
      <c r="DJ431" s="71"/>
      <c r="DK431" s="71"/>
      <c r="DL431" s="71"/>
      <c r="DM431" s="71"/>
      <c r="DN431" s="71"/>
      <c r="DO431" s="71"/>
      <c r="DP431" s="71"/>
      <c r="DQ431" s="71"/>
      <c r="DR431" s="71"/>
      <c r="DS431" s="71"/>
      <c r="DT431" s="71"/>
      <c r="DU431" s="71"/>
      <c r="DV431" s="71"/>
      <c r="DW431" s="71"/>
      <c r="DX431" s="71"/>
      <c r="DY431" s="71"/>
    </row>
    <row r="432" spans="1:129" s="16" customFormat="1" ht="11.25">
      <c r="A432" s="70"/>
      <c r="B432" s="87">
        <v>3222</v>
      </c>
      <c r="C432" s="70" t="s">
        <v>230</v>
      </c>
      <c r="D432" s="70"/>
      <c r="E432" s="232">
        <v>2000</v>
      </c>
      <c r="F432" s="232">
        <v>230000</v>
      </c>
      <c r="G432" s="232">
        <v>65035.5</v>
      </c>
      <c r="H432" s="226">
        <f t="shared" si="15"/>
        <v>11500</v>
      </c>
      <c r="I432" s="70"/>
      <c r="J432" s="26"/>
      <c r="K432" s="70"/>
      <c r="L432" s="70"/>
      <c r="M432" s="70"/>
      <c r="N432" s="70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  <c r="AB432" s="71"/>
      <c r="AC432" s="71"/>
      <c r="AD432" s="71"/>
      <c r="AE432" s="71"/>
      <c r="AF432" s="71"/>
      <c r="AG432" s="71"/>
      <c r="AH432" s="71"/>
      <c r="AI432" s="71"/>
      <c r="AJ432" s="71"/>
      <c r="AK432" s="71"/>
      <c r="AL432" s="71"/>
      <c r="AM432" s="71"/>
      <c r="AN432" s="71"/>
      <c r="AO432" s="71"/>
      <c r="AP432" s="71"/>
      <c r="AQ432" s="71"/>
      <c r="AR432" s="71"/>
      <c r="AS432" s="71"/>
      <c r="AT432" s="71"/>
      <c r="AU432" s="71"/>
      <c r="AV432" s="71"/>
      <c r="AW432" s="71"/>
      <c r="AX432" s="71"/>
      <c r="AY432" s="71"/>
      <c r="AZ432" s="71"/>
      <c r="BA432" s="71"/>
      <c r="BB432" s="71"/>
      <c r="BC432" s="71"/>
      <c r="BD432" s="71"/>
      <c r="BE432" s="71"/>
      <c r="BF432" s="71"/>
      <c r="BG432" s="71"/>
      <c r="BH432" s="71"/>
      <c r="BI432" s="71"/>
      <c r="BJ432" s="71"/>
      <c r="BK432" s="71"/>
      <c r="BL432" s="71"/>
      <c r="BM432" s="71"/>
      <c r="BN432" s="71"/>
      <c r="BO432" s="71"/>
      <c r="BP432" s="71"/>
      <c r="BQ432" s="71"/>
      <c r="BR432" s="71"/>
      <c r="BS432" s="71"/>
      <c r="BT432" s="71"/>
      <c r="BU432" s="71"/>
      <c r="BV432" s="71"/>
      <c r="BW432" s="71"/>
      <c r="BX432" s="71"/>
      <c r="BY432" s="71"/>
      <c r="BZ432" s="71"/>
      <c r="CA432" s="71"/>
      <c r="CB432" s="71"/>
      <c r="CC432" s="71"/>
      <c r="CD432" s="71"/>
      <c r="CE432" s="71"/>
      <c r="CF432" s="71"/>
      <c r="CG432" s="71"/>
      <c r="CH432" s="71"/>
      <c r="CI432" s="71"/>
      <c r="CJ432" s="71"/>
      <c r="CK432" s="71"/>
      <c r="CL432" s="71"/>
      <c r="CM432" s="71"/>
      <c r="CN432" s="71"/>
      <c r="CO432" s="71"/>
      <c r="CP432" s="71"/>
      <c r="CQ432" s="71"/>
      <c r="CR432" s="71"/>
      <c r="CS432" s="71"/>
      <c r="CT432" s="71"/>
      <c r="CU432" s="71"/>
      <c r="CV432" s="71"/>
      <c r="CW432" s="71"/>
      <c r="CX432" s="71"/>
      <c r="CY432" s="71"/>
      <c r="CZ432" s="71"/>
      <c r="DA432" s="71"/>
      <c r="DB432" s="71"/>
      <c r="DC432" s="71"/>
      <c r="DD432" s="71"/>
      <c r="DE432" s="71"/>
      <c r="DF432" s="71"/>
      <c r="DG432" s="71"/>
      <c r="DH432" s="71"/>
      <c r="DI432" s="71"/>
      <c r="DJ432" s="71"/>
      <c r="DK432" s="71"/>
      <c r="DL432" s="71"/>
      <c r="DM432" s="71"/>
      <c r="DN432" s="71"/>
      <c r="DO432" s="71"/>
      <c r="DP432" s="71"/>
      <c r="DQ432" s="71"/>
      <c r="DR432" s="71"/>
      <c r="DS432" s="71"/>
      <c r="DT432" s="71"/>
      <c r="DU432" s="71"/>
      <c r="DV432" s="71"/>
      <c r="DW432" s="71"/>
      <c r="DX432" s="71"/>
      <c r="DY432" s="71"/>
    </row>
    <row r="433" spans="1:129" s="16" customFormat="1" ht="11.25">
      <c r="A433" s="70"/>
      <c r="B433" s="87">
        <v>3223</v>
      </c>
      <c r="C433" s="70" t="s">
        <v>231</v>
      </c>
      <c r="D433" s="70"/>
      <c r="E433" s="232">
        <v>100000</v>
      </c>
      <c r="F433" s="232">
        <v>230000</v>
      </c>
      <c r="G433" s="232">
        <v>207876</v>
      </c>
      <c r="H433" s="226">
        <f t="shared" si="15"/>
        <v>229.99999999999997</v>
      </c>
      <c r="I433" s="70"/>
      <c r="J433" s="26"/>
      <c r="K433" s="70"/>
      <c r="L433" s="70"/>
      <c r="M433" s="70"/>
      <c r="N433" s="70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  <c r="AC433" s="71"/>
      <c r="AD433" s="71"/>
      <c r="AE433" s="71"/>
      <c r="AF433" s="71"/>
      <c r="AG433" s="71"/>
      <c r="AH433" s="71"/>
      <c r="AI433" s="71"/>
      <c r="AJ433" s="71"/>
      <c r="AK433" s="71"/>
      <c r="AL433" s="71"/>
      <c r="AM433" s="71"/>
      <c r="AN433" s="71"/>
      <c r="AO433" s="71"/>
      <c r="AP433" s="71"/>
      <c r="AQ433" s="71"/>
      <c r="AR433" s="71"/>
      <c r="AS433" s="71"/>
      <c r="AT433" s="71"/>
      <c r="AU433" s="71"/>
      <c r="AV433" s="71"/>
      <c r="AW433" s="71"/>
      <c r="AX433" s="71"/>
      <c r="AY433" s="71"/>
      <c r="AZ433" s="71"/>
      <c r="BA433" s="71"/>
      <c r="BB433" s="71"/>
      <c r="BC433" s="71"/>
      <c r="BD433" s="71"/>
      <c r="BE433" s="71"/>
      <c r="BF433" s="71"/>
      <c r="BG433" s="71"/>
      <c r="BH433" s="71"/>
      <c r="BI433" s="71"/>
      <c r="BJ433" s="71"/>
      <c r="BK433" s="71"/>
      <c r="BL433" s="71"/>
      <c r="BM433" s="71"/>
      <c r="BN433" s="71"/>
      <c r="BO433" s="71"/>
      <c r="BP433" s="71"/>
      <c r="BQ433" s="71"/>
      <c r="BR433" s="71"/>
      <c r="BS433" s="71"/>
      <c r="BT433" s="71"/>
      <c r="BU433" s="71"/>
      <c r="BV433" s="71"/>
      <c r="BW433" s="71"/>
      <c r="BX433" s="71"/>
      <c r="BY433" s="71"/>
      <c r="BZ433" s="71"/>
      <c r="CA433" s="71"/>
      <c r="CB433" s="71"/>
      <c r="CC433" s="71"/>
      <c r="CD433" s="71"/>
      <c r="CE433" s="71"/>
      <c r="CF433" s="71"/>
      <c r="CG433" s="71"/>
      <c r="CH433" s="71"/>
      <c r="CI433" s="71"/>
      <c r="CJ433" s="71"/>
      <c r="CK433" s="71"/>
      <c r="CL433" s="71"/>
      <c r="CM433" s="71"/>
      <c r="CN433" s="71"/>
      <c r="CO433" s="71"/>
      <c r="CP433" s="71"/>
      <c r="CQ433" s="71"/>
      <c r="CR433" s="71"/>
      <c r="CS433" s="71"/>
      <c r="CT433" s="71"/>
      <c r="CU433" s="71"/>
      <c r="CV433" s="71"/>
      <c r="CW433" s="71"/>
      <c r="CX433" s="71"/>
      <c r="CY433" s="71"/>
      <c r="CZ433" s="71"/>
      <c r="DA433" s="71"/>
      <c r="DB433" s="71"/>
      <c r="DC433" s="71"/>
      <c r="DD433" s="71"/>
      <c r="DE433" s="71"/>
      <c r="DF433" s="71"/>
      <c r="DG433" s="71"/>
      <c r="DH433" s="71"/>
      <c r="DI433" s="71"/>
      <c r="DJ433" s="71"/>
      <c r="DK433" s="71"/>
      <c r="DL433" s="71"/>
      <c r="DM433" s="71"/>
      <c r="DN433" s="71"/>
      <c r="DO433" s="71"/>
      <c r="DP433" s="71"/>
      <c r="DQ433" s="71"/>
      <c r="DR433" s="71"/>
      <c r="DS433" s="71"/>
      <c r="DT433" s="71"/>
      <c r="DU433" s="71"/>
      <c r="DV433" s="71"/>
      <c r="DW433" s="71"/>
      <c r="DX433" s="71"/>
      <c r="DY433" s="71"/>
    </row>
    <row r="434" spans="1:129" s="16" customFormat="1" ht="11.25">
      <c r="A434" s="70"/>
      <c r="B434" s="87">
        <v>3225</v>
      </c>
      <c r="C434" s="70" t="s">
        <v>232</v>
      </c>
      <c r="D434" s="70"/>
      <c r="E434" s="232">
        <v>10000</v>
      </c>
      <c r="F434" s="232">
        <v>50000</v>
      </c>
      <c r="G434" s="232">
        <v>38174</v>
      </c>
      <c r="H434" s="226">
        <f t="shared" si="15"/>
        <v>500</v>
      </c>
      <c r="I434" s="70"/>
      <c r="J434" s="26"/>
      <c r="K434" s="70"/>
      <c r="L434" s="70"/>
      <c r="M434" s="70"/>
      <c r="N434" s="70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  <c r="AB434" s="71"/>
      <c r="AC434" s="71"/>
      <c r="AD434" s="71"/>
      <c r="AE434" s="71"/>
      <c r="AF434" s="71"/>
      <c r="AG434" s="71"/>
      <c r="AH434" s="71"/>
      <c r="AI434" s="71"/>
      <c r="AJ434" s="71"/>
      <c r="AK434" s="71"/>
      <c r="AL434" s="71"/>
      <c r="AM434" s="71"/>
      <c r="AN434" s="71"/>
      <c r="AO434" s="71"/>
      <c r="AP434" s="71"/>
      <c r="AQ434" s="71"/>
      <c r="AR434" s="71"/>
      <c r="AS434" s="71"/>
      <c r="AT434" s="71"/>
      <c r="AU434" s="71"/>
      <c r="AV434" s="71"/>
      <c r="AW434" s="71"/>
      <c r="AX434" s="71"/>
      <c r="AY434" s="71"/>
      <c r="AZ434" s="71"/>
      <c r="BA434" s="71"/>
      <c r="BB434" s="71"/>
      <c r="BC434" s="71"/>
      <c r="BD434" s="71"/>
      <c r="BE434" s="71"/>
      <c r="BF434" s="71"/>
      <c r="BG434" s="71"/>
      <c r="BH434" s="71"/>
      <c r="BI434" s="71"/>
      <c r="BJ434" s="71"/>
      <c r="BK434" s="71"/>
      <c r="BL434" s="71"/>
      <c r="BM434" s="71"/>
      <c r="BN434" s="71"/>
      <c r="BO434" s="71"/>
      <c r="BP434" s="71"/>
      <c r="BQ434" s="71"/>
      <c r="BR434" s="71"/>
      <c r="BS434" s="71"/>
      <c r="BT434" s="71"/>
      <c r="BU434" s="71"/>
      <c r="BV434" s="71"/>
      <c r="BW434" s="71"/>
      <c r="BX434" s="71"/>
      <c r="BY434" s="71"/>
      <c r="BZ434" s="71"/>
      <c r="CA434" s="71"/>
      <c r="CB434" s="71"/>
      <c r="CC434" s="71"/>
      <c r="CD434" s="71"/>
      <c r="CE434" s="71"/>
      <c r="CF434" s="71"/>
      <c r="CG434" s="71"/>
      <c r="CH434" s="71"/>
      <c r="CI434" s="71"/>
      <c r="CJ434" s="71"/>
      <c r="CK434" s="71"/>
      <c r="CL434" s="71"/>
      <c r="CM434" s="71"/>
      <c r="CN434" s="71"/>
      <c r="CO434" s="71"/>
      <c r="CP434" s="71"/>
      <c r="CQ434" s="71"/>
      <c r="CR434" s="71"/>
      <c r="CS434" s="71"/>
      <c r="CT434" s="71"/>
      <c r="CU434" s="71"/>
      <c r="CV434" s="71"/>
      <c r="CW434" s="71"/>
      <c r="CX434" s="71"/>
      <c r="CY434" s="71"/>
      <c r="CZ434" s="71"/>
      <c r="DA434" s="71"/>
      <c r="DB434" s="71"/>
      <c r="DC434" s="71"/>
      <c r="DD434" s="71"/>
      <c r="DE434" s="71"/>
      <c r="DF434" s="71"/>
      <c r="DG434" s="71"/>
      <c r="DH434" s="71"/>
      <c r="DI434" s="71"/>
      <c r="DJ434" s="71"/>
      <c r="DK434" s="71"/>
      <c r="DL434" s="71"/>
      <c r="DM434" s="71"/>
      <c r="DN434" s="71"/>
      <c r="DO434" s="71"/>
      <c r="DP434" s="71"/>
      <c r="DQ434" s="71"/>
      <c r="DR434" s="71"/>
      <c r="DS434" s="71"/>
      <c r="DT434" s="71"/>
      <c r="DU434" s="71"/>
      <c r="DV434" s="71"/>
      <c r="DW434" s="71"/>
      <c r="DX434" s="71"/>
      <c r="DY434" s="71"/>
    </row>
    <row r="435" spans="1:129" s="16" customFormat="1" ht="11.25">
      <c r="A435" s="70"/>
      <c r="B435" s="20">
        <v>323</v>
      </c>
      <c r="C435" s="70" t="s">
        <v>233</v>
      </c>
      <c r="D435" s="70"/>
      <c r="E435" s="84">
        <f>SUM(E436:E440)</f>
        <v>200000</v>
      </c>
      <c r="F435" s="84">
        <f>SUM(F436:F440)</f>
        <v>1070000</v>
      </c>
      <c r="G435" s="84">
        <f>SUM(G436:G440)</f>
        <v>1150027.23</v>
      </c>
      <c r="H435" s="226">
        <f t="shared" si="15"/>
        <v>535</v>
      </c>
      <c r="I435" s="70"/>
      <c r="J435" s="26"/>
      <c r="K435" s="70"/>
      <c r="L435" s="70"/>
      <c r="M435" s="70"/>
      <c r="N435" s="70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  <c r="AE435" s="71"/>
      <c r="AF435" s="71"/>
      <c r="AG435" s="71"/>
      <c r="AH435" s="71"/>
      <c r="AI435" s="71"/>
      <c r="AJ435" s="71"/>
      <c r="AK435" s="71"/>
      <c r="AL435" s="71"/>
      <c r="AM435" s="71"/>
      <c r="AN435" s="71"/>
      <c r="AO435" s="71"/>
      <c r="AP435" s="71"/>
      <c r="AQ435" s="71"/>
      <c r="AR435" s="71"/>
      <c r="AS435" s="71"/>
      <c r="AT435" s="71"/>
      <c r="AU435" s="71"/>
      <c r="AV435" s="71"/>
      <c r="AW435" s="71"/>
      <c r="AX435" s="71"/>
      <c r="AY435" s="71"/>
      <c r="AZ435" s="71"/>
      <c r="BA435" s="71"/>
      <c r="BB435" s="71"/>
      <c r="BC435" s="71"/>
      <c r="BD435" s="71"/>
      <c r="BE435" s="71"/>
      <c r="BF435" s="71"/>
      <c r="BG435" s="71"/>
      <c r="BH435" s="71"/>
      <c r="BI435" s="71"/>
      <c r="BJ435" s="71"/>
      <c r="BK435" s="71"/>
      <c r="BL435" s="71"/>
      <c r="BM435" s="71"/>
      <c r="BN435" s="71"/>
      <c r="BO435" s="71"/>
      <c r="BP435" s="71"/>
      <c r="BQ435" s="71"/>
      <c r="BR435" s="71"/>
      <c r="BS435" s="71"/>
      <c r="BT435" s="71"/>
      <c r="BU435" s="71"/>
      <c r="BV435" s="71"/>
      <c r="BW435" s="71"/>
      <c r="BX435" s="71"/>
      <c r="BY435" s="71"/>
      <c r="BZ435" s="71"/>
      <c r="CA435" s="71"/>
      <c r="CB435" s="71"/>
      <c r="CC435" s="71"/>
      <c r="CD435" s="71"/>
      <c r="CE435" s="71"/>
      <c r="CF435" s="71"/>
      <c r="CG435" s="71"/>
      <c r="CH435" s="71"/>
      <c r="CI435" s="71"/>
      <c r="CJ435" s="71"/>
      <c r="CK435" s="71"/>
      <c r="CL435" s="71"/>
      <c r="CM435" s="71"/>
      <c r="CN435" s="71"/>
      <c r="CO435" s="71"/>
      <c r="CP435" s="71"/>
      <c r="CQ435" s="71"/>
      <c r="CR435" s="71"/>
      <c r="CS435" s="71"/>
      <c r="CT435" s="71"/>
      <c r="CU435" s="71"/>
      <c r="CV435" s="71"/>
      <c r="CW435" s="71"/>
      <c r="CX435" s="71"/>
      <c r="CY435" s="71"/>
      <c r="CZ435" s="71"/>
      <c r="DA435" s="71"/>
      <c r="DB435" s="71"/>
      <c r="DC435" s="71"/>
      <c r="DD435" s="71"/>
      <c r="DE435" s="71"/>
      <c r="DF435" s="71"/>
      <c r="DG435" s="71"/>
      <c r="DH435" s="71"/>
      <c r="DI435" s="71"/>
      <c r="DJ435" s="71"/>
      <c r="DK435" s="71"/>
      <c r="DL435" s="71"/>
      <c r="DM435" s="71"/>
      <c r="DN435" s="71"/>
      <c r="DO435" s="71"/>
      <c r="DP435" s="71"/>
      <c r="DQ435" s="71"/>
      <c r="DR435" s="71"/>
      <c r="DS435" s="71"/>
      <c r="DT435" s="71"/>
      <c r="DU435" s="71"/>
      <c r="DV435" s="71"/>
      <c r="DW435" s="71"/>
      <c r="DX435" s="71"/>
      <c r="DY435" s="71"/>
    </row>
    <row r="436" spans="1:128" s="16" customFormat="1" ht="11.25">
      <c r="A436" s="70"/>
      <c r="B436" s="87">
        <v>3231</v>
      </c>
      <c r="C436" s="70" t="s">
        <v>234</v>
      </c>
      <c r="D436" s="70"/>
      <c r="E436" s="232">
        <v>40000</v>
      </c>
      <c r="F436" s="232">
        <v>100000</v>
      </c>
      <c r="G436" s="232">
        <v>80933</v>
      </c>
      <c r="H436" s="226">
        <f t="shared" si="15"/>
        <v>250</v>
      </c>
      <c r="I436" s="70"/>
      <c r="J436" s="26"/>
      <c r="K436" s="70"/>
      <c r="L436" s="70"/>
      <c r="M436" s="70"/>
      <c r="N436" s="70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  <c r="AC436" s="71"/>
      <c r="AD436" s="71"/>
      <c r="AE436" s="71"/>
      <c r="AF436" s="71"/>
      <c r="AG436" s="71"/>
      <c r="AH436" s="71"/>
      <c r="AI436" s="71"/>
      <c r="AJ436" s="71"/>
      <c r="AK436" s="71"/>
      <c r="AL436" s="71"/>
      <c r="AM436" s="71"/>
      <c r="AN436" s="71"/>
      <c r="AO436" s="71"/>
      <c r="AP436" s="71"/>
      <c r="AQ436" s="71"/>
      <c r="AR436" s="71"/>
      <c r="AS436" s="71"/>
      <c r="AT436" s="71"/>
      <c r="AU436" s="71"/>
      <c r="AV436" s="71"/>
      <c r="AW436" s="71"/>
      <c r="AX436" s="71"/>
      <c r="AY436" s="71"/>
      <c r="AZ436" s="71"/>
      <c r="BA436" s="71"/>
      <c r="BB436" s="71"/>
      <c r="BC436" s="71"/>
      <c r="BD436" s="71"/>
      <c r="BE436" s="71"/>
      <c r="BF436" s="71"/>
      <c r="BG436" s="71"/>
      <c r="BH436" s="71"/>
      <c r="BI436" s="71"/>
      <c r="BJ436" s="71"/>
      <c r="BK436" s="71"/>
      <c r="BL436" s="71"/>
      <c r="BM436" s="71"/>
      <c r="BN436" s="71"/>
      <c r="BO436" s="71"/>
      <c r="BP436" s="71"/>
      <c r="BQ436" s="71"/>
      <c r="BR436" s="71"/>
      <c r="BS436" s="71"/>
      <c r="BT436" s="71"/>
      <c r="BU436" s="71"/>
      <c r="BV436" s="71"/>
      <c r="BW436" s="71"/>
      <c r="BX436" s="71"/>
      <c r="BY436" s="71"/>
      <c r="BZ436" s="71"/>
      <c r="CA436" s="71"/>
      <c r="CB436" s="71"/>
      <c r="CC436" s="71"/>
      <c r="CD436" s="71"/>
      <c r="CE436" s="71"/>
      <c r="CF436" s="71"/>
      <c r="CG436" s="71"/>
      <c r="CH436" s="71"/>
      <c r="CI436" s="71"/>
      <c r="CJ436" s="71"/>
      <c r="CK436" s="71"/>
      <c r="CL436" s="71"/>
      <c r="CM436" s="71"/>
      <c r="CN436" s="71"/>
      <c r="CO436" s="71"/>
      <c r="CP436" s="71"/>
      <c r="CQ436" s="71"/>
      <c r="CR436" s="71"/>
      <c r="CS436" s="71"/>
      <c r="CT436" s="71"/>
      <c r="CU436" s="71"/>
      <c r="CV436" s="71"/>
      <c r="CW436" s="71"/>
      <c r="CX436" s="71"/>
      <c r="CY436" s="71"/>
      <c r="CZ436" s="71"/>
      <c r="DA436" s="71"/>
      <c r="DB436" s="71"/>
      <c r="DC436" s="71"/>
      <c r="DD436" s="71"/>
      <c r="DE436" s="71"/>
      <c r="DF436" s="71"/>
      <c r="DG436" s="71"/>
      <c r="DH436" s="71"/>
      <c r="DI436" s="71"/>
      <c r="DJ436" s="71"/>
      <c r="DK436" s="71"/>
      <c r="DL436" s="71"/>
      <c r="DM436" s="71"/>
      <c r="DN436" s="71"/>
      <c r="DO436" s="71"/>
      <c r="DP436" s="71"/>
      <c r="DQ436" s="71"/>
      <c r="DR436" s="71"/>
      <c r="DS436" s="71"/>
      <c r="DT436" s="71"/>
      <c r="DU436" s="71"/>
      <c r="DV436" s="71"/>
      <c r="DW436" s="71"/>
      <c r="DX436" s="71"/>
    </row>
    <row r="437" spans="1:128" s="16" customFormat="1" ht="11.25">
      <c r="A437" s="70"/>
      <c r="B437" s="87">
        <v>3233</v>
      </c>
      <c r="C437" s="70" t="s">
        <v>235</v>
      </c>
      <c r="D437" s="70"/>
      <c r="E437" s="232">
        <v>30000</v>
      </c>
      <c r="F437" s="232">
        <v>150000</v>
      </c>
      <c r="G437" s="232">
        <v>170298</v>
      </c>
      <c r="H437" s="226">
        <f t="shared" si="15"/>
        <v>500</v>
      </c>
      <c r="I437" s="70"/>
      <c r="J437" s="26"/>
      <c r="K437" s="70"/>
      <c r="L437" s="70"/>
      <c r="M437" s="70"/>
      <c r="N437" s="70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  <c r="AE437" s="71"/>
      <c r="AF437" s="71"/>
      <c r="AG437" s="71"/>
      <c r="AH437" s="71"/>
      <c r="AI437" s="71"/>
      <c r="AJ437" s="71"/>
      <c r="AK437" s="71"/>
      <c r="AL437" s="71"/>
      <c r="AM437" s="71"/>
      <c r="AN437" s="71"/>
      <c r="AO437" s="71"/>
      <c r="AP437" s="71"/>
      <c r="AQ437" s="71"/>
      <c r="AR437" s="71"/>
      <c r="AS437" s="71"/>
      <c r="AT437" s="71"/>
      <c r="AU437" s="71"/>
      <c r="AV437" s="71"/>
      <c r="AW437" s="71"/>
      <c r="AX437" s="71"/>
      <c r="AY437" s="71"/>
      <c r="AZ437" s="71"/>
      <c r="BA437" s="71"/>
      <c r="BB437" s="71"/>
      <c r="BC437" s="71"/>
      <c r="BD437" s="71"/>
      <c r="BE437" s="71"/>
      <c r="BF437" s="71"/>
      <c r="BG437" s="71"/>
      <c r="BH437" s="71"/>
      <c r="BI437" s="71"/>
      <c r="BJ437" s="71"/>
      <c r="BK437" s="71"/>
      <c r="BL437" s="71"/>
      <c r="BM437" s="71"/>
      <c r="BN437" s="71"/>
      <c r="BO437" s="71"/>
      <c r="BP437" s="71"/>
      <c r="BQ437" s="71"/>
      <c r="BR437" s="71"/>
      <c r="BS437" s="71"/>
      <c r="BT437" s="71"/>
      <c r="BU437" s="71"/>
      <c r="BV437" s="71"/>
      <c r="BW437" s="71"/>
      <c r="BX437" s="71"/>
      <c r="BY437" s="71"/>
      <c r="BZ437" s="71"/>
      <c r="CA437" s="71"/>
      <c r="CB437" s="71"/>
      <c r="CC437" s="71"/>
      <c r="CD437" s="71"/>
      <c r="CE437" s="71"/>
      <c r="CF437" s="71"/>
      <c r="CG437" s="71"/>
      <c r="CH437" s="71"/>
      <c r="CI437" s="71"/>
      <c r="CJ437" s="71"/>
      <c r="CK437" s="71"/>
      <c r="CL437" s="71"/>
      <c r="CM437" s="71"/>
      <c r="CN437" s="71"/>
      <c r="CO437" s="71"/>
      <c r="CP437" s="71"/>
      <c r="CQ437" s="71"/>
      <c r="CR437" s="71"/>
      <c r="CS437" s="71"/>
      <c r="CT437" s="71"/>
      <c r="CU437" s="71"/>
      <c r="CV437" s="71"/>
      <c r="CW437" s="71"/>
      <c r="CX437" s="71"/>
      <c r="CY437" s="71"/>
      <c r="CZ437" s="71"/>
      <c r="DA437" s="71"/>
      <c r="DB437" s="71"/>
      <c r="DC437" s="71"/>
      <c r="DD437" s="71"/>
      <c r="DE437" s="71"/>
      <c r="DF437" s="71"/>
      <c r="DG437" s="71"/>
      <c r="DH437" s="71"/>
      <c r="DI437" s="71"/>
      <c r="DJ437" s="71"/>
      <c r="DK437" s="71"/>
      <c r="DL437" s="71"/>
      <c r="DM437" s="71"/>
      <c r="DN437" s="71"/>
      <c r="DO437" s="71"/>
      <c r="DP437" s="71"/>
      <c r="DQ437" s="71"/>
      <c r="DR437" s="71"/>
      <c r="DS437" s="71"/>
      <c r="DT437" s="71"/>
      <c r="DU437" s="71"/>
      <c r="DV437" s="71"/>
      <c r="DW437" s="71"/>
      <c r="DX437" s="71"/>
    </row>
    <row r="438" spans="1:128" s="16" customFormat="1" ht="11.25">
      <c r="A438" s="70"/>
      <c r="B438" s="87">
        <v>3237</v>
      </c>
      <c r="C438" s="70" t="s">
        <v>236</v>
      </c>
      <c r="D438" s="70"/>
      <c r="E438" s="232">
        <v>70000</v>
      </c>
      <c r="F438" s="232">
        <v>650000</v>
      </c>
      <c r="G438" s="232">
        <v>712376</v>
      </c>
      <c r="H438" s="226">
        <f t="shared" si="15"/>
        <v>928.5714285714287</v>
      </c>
      <c r="I438" s="70"/>
      <c r="J438" s="26"/>
      <c r="K438" s="70"/>
      <c r="L438" s="70"/>
      <c r="M438" s="70"/>
      <c r="N438" s="70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  <c r="AB438" s="71"/>
      <c r="AC438" s="71"/>
      <c r="AD438" s="71"/>
      <c r="AE438" s="71"/>
      <c r="AF438" s="71"/>
      <c r="AG438" s="71"/>
      <c r="AH438" s="71"/>
      <c r="AI438" s="71"/>
      <c r="AJ438" s="71"/>
      <c r="AK438" s="71"/>
      <c r="AL438" s="71"/>
      <c r="AM438" s="71"/>
      <c r="AN438" s="71"/>
      <c r="AO438" s="71"/>
      <c r="AP438" s="71"/>
      <c r="AQ438" s="71"/>
      <c r="AR438" s="71"/>
      <c r="AS438" s="71"/>
      <c r="AT438" s="71"/>
      <c r="AU438" s="71"/>
      <c r="AV438" s="71"/>
      <c r="AW438" s="71"/>
      <c r="AX438" s="71"/>
      <c r="AY438" s="71"/>
      <c r="AZ438" s="71"/>
      <c r="BA438" s="71"/>
      <c r="BB438" s="71"/>
      <c r="BC438" s="71"/>
      <c r="BD438" s="71"/>
      <c r="BE438" s="71"/>
      <c r="BF438" s="71"/>
      <c r="BG438" s="71"/>
      <c r="BH438" s="71"/>
      <c r="BI438" s="71"/>
      <c r="BJ438" s="71"/>
      <c r="BK438" s="71"/>
      <c r="BL438" s="71"/>
      <c r="BM438" s="71"/>
      <c r="BN438" s="71"/>
      <c r="BO438" s="71"/>
      <c r="BP438" s="71"/>
      <c r="BQ438" s="71"/>
      <c r="BR438" s="71"/>
      <c r="BS438" s="71"/>
      <c r="BT438" s="71"/>
      <c r="BU438" s="71"/>
      <c r="BV438" s="71"/>
      <c r="BW438" s="71"/>
      <c r="BX438" s="71"/>
      <c r="BY438" s="71"/>
      <c r="BZ438" s="71"/>
      <c r="CA438" s="71"/>
      <c r="CB438" s="71"/>
      <c r="CC438" s="71"/>
      <c r="CD438" s="71"/>
      <c r="CE438" s="71"/>
      <c r="CF438" s="71"/>
      <c r="CG438" s="71"/>
      <c r="CH438" s="71"/>
      <c r="CI438" s="71"/>
      <c r="CJ438" s="71"/>
      <c r="CK438" s="71"/>
      <c r="CL438" s="71"/>
      <c r="CM438" s="71"/>
      <c r="CN438" s="71"/>
      <c r="CO438" s="71"/>
      <c r="CP438" s="71"/>
      <c r="CQ438" s="71"/>
      <c r="CR438" s="71"/>
      <c r="CS438" s="71"/>
      <c r="CT438" s="71"/>
      <c r="CU438" s="71"/>
      <c r="CV438" s="71"/>
      <c r="CW438" s="71"/>
      <c r="CX438" s="71"/>
      <c r="CY438" s="71"/>
      <c r="CZ438" s="71"/>
      <c r="DA438" s="71"/>
      <c r="DB438" s="71"/>
      <c r="DC438" s="71"/>
      <c r="DD438" s="71"/>
      <c r="DE438" s="71"/>
      <c r="DF438" s="71"/>
      <c r="DG438" s="71"/>
      <c r="DH438" s="71"/>
      <c r="DI438" s="71"/>
      <c r="DJ438" s="71"/>
      <c r="DK438" s="71"/>
      <c r="DL438" s="71"/>
      <c r="DM438" s="71"/>
      <c r="DN438" s="71"/>
      <c r="DO438" s="71"/>
      <c r="DP438" s="71"/>
      <c r="DQ438" s="71"/>
      <c r="DR438" s="71"/>
      <c r="DS438" s="71"/>
      <c r="DT438" s="71"/>
      <c r="DU438" s="71"/>
      <c r="DV438" s="71"/>
      <c r="DW438" s="71"/>
      <c r="DX438" s="71"/>
    </row>
    <row r="439" spans="1:129" s="16" customFormat="1" ht="11.25">
      <c r="A439" s="70"/>
      <c r="B439" s="87">
        <v>3238</v>
      </c>
      <c r="C439" s="70" t="s">
        <v>237</v>
      </c>
      <c r="D439" s="70"/>
      <c r="E439" s="232">
        <v>10000</v>
      </c>
      <c r="F439" s="232">
        <v>30000</v>
      </c>
      <c r="G439" s="232">
        <v>26079</v>
      </c>
      <c r="H439" s="226">
        <f t="shared" si="15"/>
        <v>300</v>
      </c>
      <c r="I439" s="70"/>
      <c r="J439" s="26"/>
      <c r="K439" s="70"/>
      <c r="L439" s="70"/>
      <c r="M439" s="70"/>
      <c r="N439" s="70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  <c r="AB439" s="71"/>
      <c r="AC439" s="71"/>
      <c r="AD439" s="71"/>
      <c r="AE439" s="71"/>
      <c r="AF439" s="71"/>
      <c r="AG439" s="71"/>
      <c r="AH439" s="71"/>
      <c r="AI439" s="71"/>
      <c r="AJ439" s="71"/>
      <c r="AK439" s="71"/>
      <c r="AL439" s="71"/>
      <c r="AM439" s="71"/>
      <c r="AN439" s="71"/>
      <c r="AO439" s="71"/>
      <c r="AP439" s="71"/>
      <c r="AQ439" s="71"/>
      <c r="AR439" s="71"/>
      <c r="AS439" s="71"/>
      <c r="AT439" s="71"/>
      <c r="AU439" s="71"/>
      <c r="AV439" s="71"/>
      <c r="AW439" s="71"/>
      <c r="AX439" s="71"/>
      <c r="AY439" s="71"/>
      <c r="AZ439" s="71"/>
      <c r="BA439" s="71"/>
      <c r="BB439" s="71"/>
      <c r="BC439" s="71"/>
      <c r="BD439" s="71"/>
      <c r="BE439" s="71"/>
      <c r="BF439" s="71"/>
      <c r="BG439" s="71"/>
      <c r="BH439" s="71"/>
      <c r="BI439" s="71"/>
      <c r="BJ439" s="71"/>
      <c r="BK439" s="71"/>
      <c r="BL439" s="71"/>
      <c r="BM439" s="71"/>
      <c r="BN439" s="71"/>
      <c r="BO439" s="71"/>
      <c r="BP439" s="71"/>
      <c r="BQ439" s="71"/>
      <c r="BR439" s="71"/>
      <c r="BS439" s="71"/>
      <c r="BT439" s="71"/>
      <c r="BU439" s="71"/>
      <c r="BV439" s="71"/>
      <c r="BW439" s="71"/>
      <c r="BX439" s="71"/>
      <c r="BY439" s="71"/>
      <c r="BZ439" s="71"/>
      <c r="CA439" s="71"/>
      <c r="CB439" s="71"/>
      <c r="CC439" s="71"/>
      <c r="CD439" s="71"/>
      <c r="CE439" s="71"/>
      <c r="CF439" s="71"/>
      <c r="CG439" s="71"/>
      <c r="CH439" s="71"/>
      <c r="CI439" s="71"/>
      <c r="CJ439" s="71"/>
      <c r="CK439" s="71"/>
      <c r="CL439" s="71"/>
      <c r="CM439" s="71"/>
      <c r="CN439" s="71"/>
      <c r="CO439" s="71"/>
      <c r="CP439" s="71"/>
      <c r="CQ439" s="71"/>
      <c r="CR439" s="71"/>
      <c r="CS439" s="71"/>
      <c r="CT439" s="71"/>
      <c r="CU439" s="71"/>
      <c r="CV439" s="71"/>
      <c r="CW439" s="71"/>
      <c r="CX439" s="71"/>
      <c r="CY439" s="71"/>
      <c r="CZ439" s="71"/>
      <c r="DA439" s="71"/>
      <c r="DB439" s="71"/>
      <c r="DC439" s="71"/>
      <c r="DD439" s="71"/>
      <c r="DE439" s="71"/>
      <c r="DF439" s="71"/>
      <c r="DG439" s="71"/>
      <c r="DH439" s="71"/>
      <c r="DI439" s="71"/>
      <c r="DJ439" s="71"/>
      <c r="DK439" s="71"/>
      <c r="DL439" s="71"/>
      <c r="DM439" s="71"/>
      <c r="DN439" s="71"/>
      <c r="DO439" s="71"/>
      <c r="DP439" s="71"/>
      <c r="DQ439" s="71"/>
      <c r="DR439" s="71"/>
      <c r="DS439" s="71"/>
      <c r="DT439" s="71"/>
      <c r="DU439" s="71"/>
      <c r="DV439" s="71"/>
      <c r="DW439" s="71"/>
      <c r="DX439" s="71"/>
      <c r="DY439" s="71"/>
    </row>
    <row r="440" spans="1:129" s="16" customFormat="1" ht="11.25">
      <c r="A440" s="70"/>
      <c r="B440" s="87">
        <v>3239</v>
      </c>
      <c r="C440" s="70" t="s">
        <v>238</v>
      </c>
      <c r="D440" s="70"/>
      <c r="E440" s="232">
        <v>50000</v>
      </c>
      <c r="F440" s="232">
        <v>140000</v>
      </c>
      <c r="G440" s="232">
        <v>160341.23</v>
      </c>
      <c r="H440" s="226">
        <f t="shared" si="15"/>
        <v>280</v>
      </c>
      <c r="I440" s="70"/>
      <c r="J440" s="26"/>
      <c r="K440" s="70"/>
      <c r="L440" s="70"/>
      <c r="M440" s="70"/>
      <c r="N440" s="70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  <c r="AC440" s="71"/>
      <c r="AD440" s="71"/>
      <c r="AE440" s="71"/>
      <c r="AF440" s="71"/>
      <c r="AG440" s="71"/>
      <c r="AH440" s="71"/>
      <c r="AI440" s="71"/>
      <c r="AJ440" s="71"/>
      <c r="AK440" s="71"/>
      <c r="AL440" s="71"/>
      <c r="AM440" s="71"/>
      <c r="AN440" s="71"/>
      <c r="AO440" s="71"/>
      <c r="AP440" s="71"/>
      <c r="AQ440" s="71"/>
      <c r="AR440" s="71"/>
      <c r="AS440" s="71"/>
      <c r="AT440" s="71"/>
      <c r="AU440" s="71"/>
      <c r="AV440" s="71"/>
      <c r="AW440" s="71"/>
      <c r="AX440" s="71"/>
      <c r="AY440" s="71"/>
      <c r="AZ440" s="71"/>
      <c r="BA440" s="71"/>
      <c r="BB440" s="71"/>
      <c r="BC440" s="71"/>
      <c r="BD440" s="71"/>
      <c r="BE440" s="71"/>
      <c r="BF440" s="71"/>
      <c r="BG440" s="71"/>
      <c r="BH440" s="71"/>
      <c r="BI440" s="71"/>
      <c r="BJ440" s="71"/>
      <c r="BK440" s="71"/>
      <c r="BL440" s="71"/>
      <c r="BM440" s="71"/>
      <c r="BN440" s="71"/>
      <c r="BO440" s="71"/>
      <c r="BP440" s="71"/>
      <c r="BQ440" s="71"/>
      <c r="BR440" s="71"/>
      <c r="BS440" s="71"/>
      <c r="BT440" s="71"/>
      <c r="BU440" s="71"/>
      <c r="BV440" s="71"/>
      <c r="BW440" s="71"/>
      <c r="BX440" s="71"/>
      <c r="BY440" s="71"/>
      <c r="BZ440" s="71"/>
      <c r="CA440" s="71"/>
      <c r="CB440" s="71"/>
      <c r="CC440" s="71"/>
      <c r="CD440" s="71"/>
      <c r="CE440" s="71"/>
      <c r="CF440" s="71"/>
      <c r="CG440" s="71"/>
      <c r="CH440" s="71"/>
      <c r="CI440" s="71"/>
      <c r="CJ440" s="71"/>
      <c r="CK440" s="71"/>
      <c r="CL440" s="71"/>
      <c r="CM440" s="71"/>
      <c r="CN440" s="71"/>
      <c r="CO440" s="71"/>
      <c r="CP440" s="71"/>
      <c r="CQ440" s="71"/>
      <c r="CR440" s="71"/>
      <c r="CS440" s="71"/>
      <c r="CT440" s="71"/>
      <c r="CU440" s="71"/>
      <c r="CV440" s="71"/>
      <c r="CW440" s="71"/>
      <c r="CX440" s="71"/>
      <c r="CY440" s="71"/>
      <c r="CZ440" s="71"/>
      <c r="DA440" s="71"/>
      <c r="DB440" s="71"/>
      <c r="DC440" s="71"/>
      <c r="DD440" s="71"/>
      <c r="DE440" s="71"/>
      <c r="DF440" s="71"/>
      <c r="DG440" s="71"/>
      <c r="DH440" s="71"/>
      <c r="DI440" s="71"/>
      <c r="DJ440" s="71"/>
      <c r="DK440" s="71"/>
      <c r="DL440" s="71"/>
      <c r="DM440" s="71"/>
      <c r="DN440" s="71"/>
      <c r="DO440" s="71"/>
      <c r="DP440" s="71"/>
      <c r="DQ440" s="71"/>
      <c r="DR440" s="71"/>
      <c r="DS440" s="71"/>
      <c r="DT440" s="71"/>
      <c r="DU440" s="71"/>
      <c r="DV440" s="71"/>
      <c r="DW440" s="71"/>
      <c r="DX440" s="71"/>
      <c r="DY440" s="71"/>
    </row>
    <row r="441" spans="1:129" s="16" customFormat="1" ht="12" thickBot="1">
      <c r="A441" s="70"/>
      <c r="B441" s="20">
        <v>329</v>
      </c>
      <c r="C441" s="70" t="s">
        <v>213</v>
      </c>
      <c r="D441" s="70"/>
      <c r="E441" s="84">
        <f>SUM(E442:E444)</f>
        <v>180000</v>
      </c>
      <c r="F441" s="84">
        <f>SUM(F442:F444)</f>
        <v>370000</v>
      </c>
      <c r="G441" s="84">
        <f>SUM(G442:G444)</f>
        <v>100014</v>
      </c>
      <c r="H441" s="226">
        <f t="shared" si="15"/>
        <v>205.55555555555554</v>
      </c>
      <c r="I441" s="70"/>
      <c r="J441" s="26"/>
      <c r="K441" s="70"/>
      <c r="L441" s="70"/>
      <c r="M441" s="70"/>
      <c r="N441" s="70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  <c r="AC441" s="71"/>
      <c r="AD441" s="71"/>
      <c r="AE441" s="71"/>
      <c r="AF441" s="71"/>
      <c r="AG441" s="71"/>
      <c r="AH441" s="71"/>
      <c r="AI441" s="71"/>
      <c r="AJ441" s="71"/>
      <c r="AK441" s="71"/>
      <c r="AL441" s="71"/>
      <c r="AM441" s="71"/>
      <c r="AN441" s="71"/>
      <c r="AO441" s="71"/>
      <c r="AP441" s="71"/>
      <c r="AQ441" s="71"/>
      <c r="AR441" s="71"/>
      <c r="AS441" s="71"/>
      <c r="AT441" s="71"/>
      <c r="AU441" s="71"/>
      <c r="AV441" s="71"/>
      <c r="AW441" s="71"/>
      <c r="AX441" s="71"/>
      <c r="AY441" s="71"/>
      <c r="AZ441" s="71"/>
      <c r="BA441" s="71"/>
      <c r="BB441" s="71"/>
      <c r="BC441" s="71"/>
      <c r="BD441" s="71"/>
      <c r="BE441" s="71"/>
      <c r="BF441" s="71"/>
      <c r="BG441" s="71"/>
      <c r="BH441" s="71"/>
      <c r="BI441" s="71"/>
      <c r="BJ441" s="71"/>
      <c r="BK441" s="71"/>
      <c r="BL441" s="71"/>
      <c r="BM441" s="71"/>
      <c r="BN441" s="71"/>
      <c r="BO441" s="71"/>
      <c r="BP441" s="71"/>
      <c r="BQ441" s="71"/>
      <c r="BR441" s="71"/>
      <c r="BS441" s="71"/>
      <c r="BT441" s="71"/>
      <c r="BU441" s="71"/>
      <c r="BV441" s="71"/>
      <c r="BW441" s="71"/>
      <c r="BX441" s="71"/>
      <c r="BY441" s="71"/>
      <c r="BZ441" s="71"/>
      <c r="CA441" s="71"/>
      <c r="CB441" s="71"/>
      <c r="CC441" s="71"/>
      <c r="CD441" s="71"/>
      <c r="CE441" s="71"/>
      <c r="CF441" s="71"/>
      <c r="CG441" s="71"/>
      <c r="CH441" s="71"/>
      <c r="CI441" s="71"/>
      <c r="CJ441" s="71"/>
      <c r="CK441" s="71"/>
      <c r="CL441" s="71"/>
      <c r="CM441" s="71"/>
      <c r="CN441" s="71"/>
      <c r="CO441" s="71"/>
      <c r="CP441" s="71"/>
      <c r="CQ441" s="71"/>
      <c r="CR441" s="71"/>
      <c r="CS441" s="71"/>
      <c r="CT441" s="71"/>
      <c r="CU441" s="71"/>
      <c r="CV441" s="71"/>
      <c r="CW441" s="71"/>
      <c r="CX441" s="71"/>
      <c r="CY441" s="71"/>
      <c r="CZ441" s="71"/>
      <c r="DA441" s="71"/>
      <c r="DB441" s="71"/>
      <c r="DC441" s="71"/>
      <c r="DD441" s="71"/>
      <c r="DE441" s="71"/>
      <c r="DF441" s="71"/>
      <c r="DG441" s="71"/>
      <c r="DH441" s="71"/>
      <c r="DI441" s="71"/>
      <c r="DJ441" s="71"/>
      <c r="DK441" s="71"/>
      <c r="DL441" s="71"/>
      <c r="DM441" s="71"/>
      <c r="DN441" s="71"/>
      <c r="DO441" s="71"/>
      <c r="DP441" s="71"/>
      <c r="DQ441" s="71"/>
      <c r="DR441" s="71"/>
      <c r="DS441" s="71"/>
      <c r="DT441" s="71"/>
      <c r="DU441" s="71"/>
      <c r="DV441" s="71"/>
      <c r="DW441" s="71"/>
      <c r="DX441" s="71"/>
      <c r="DY441" s="71"/>
    </row>
    <row r="442" spans="1:129" s="83" customFormat="1" ht="12.75" thickBot="1">
      <c r="A442" s="70"/>
      <c r="B442" s="87">
        <v>3292</v>
      </c>
      <c r="C442" s="70" t="s">
        <v>239</v>
      </c>
      <c r="D442" s="70"/>
      <c r="E442" s="232">
        <v>30000</v>
      </c>
      <c r="F442" s="232">
        <v>30000</v>
      </c>
      <c r="G442" s="232">
        <v>24981</v>
      </c>
      <c r="H442" s="226">
        <f t="shared" si="15"/>
        <v>100</v>
      </c>
      <c r="I442" s="70"/>
      <c r="J442" s="26"/>
      <c r="K442" s="70"/>
      <c r="L442" s="70"/>
      <c r="M442" s="70"/>
      <c r="N442" s="70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8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8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8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8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82"/>
      <c r="CQ442" s="82"/>
      <c r="CR442" s="82"/>
      <c r="CS442" s="82"/>
      <c r="CT442" s="82"/>
      <c r="CU442" s="82"/>
      <c r="CV442" s="82"/>
      <c r="CW442" s="82"/>
      <c r="CX442" s="82"/>
      <c r="CY442" s="82"/>
      <c r="CZ442" s="82"/>
      <c r="DA442" s="82"/>
      <c r="DB442" s="82"/>
      <c r="DC442" s="82"/>
      <c r="DD442" s="82"/>
      <c r="DE442" s="82"/>
      <c r="DF442" s="82"/>
      <c r="DG442" s="82"/>
      <c r="DH442" s="82"/>
      <c r="DI442" s="82"/>
      <c r="DJ442" s="82"/>
      <c r="DK442" s="82"/>
      <c r="DL442" s="82"/>
      <c r="DM442" s="82"/>
      <c r="DN442" s="82"/>
      <c r="DO442" s="82"/>
      <c r="DP442" s="82"/>
      <c r="DQ442" s="82"/>
      <c r="DR442" s="82"/>
      <c r="DS442" s="82"/>
      <c r="DT442" s="82"/>
      <c r="DU442" s="82"/>
      <c r="DV442" s="82"/>
      <c r="DW442" s="82"/>
      <c r="DX442" s="82"/>
      <c r="DY442" s="82"/>
    </row>
    <row r="443" spans="1:129" s="114" customFormat="1" ht="12" thickBot="1">
      <c r="A443" s="70"/>
      <c r="B443" s="87">
        <v>3293</v>
      </c>
      <c r="C443" s="70" t="s">
        <v>215</v>
      </c>
      <c r="D443" s="70"/>
      <c r="E443" s="232">
        <v>50000</v>
      </c>
      <c r="F443" s="232">
        <v>90000</v>
      </c>
      <c r="G443" s="232">
        <v>0</v>
      </c>
      <c r="H443" s="226">
        <f t="shared" si="15"/>
        <v>180</v>
      </c>
      <c r="I443" s="70"/>
      <c r="J443" s="26"/>
      <c r="K443" s="70"/>
      <c r="L443" s="70"/>
      <c r="M443" s="70"/>
      <c r="N443" s="70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85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85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85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  <c r="DK443" s="85"/>
      <c r="DL443" s="85"/>
      <c r="DM443" s="85"/>
      <c r="DN443" s="85"/>
      <c r="DO443" s="85"/>
      <c r="DP443" s="85"/>
      <c r="DQ443" s="85"/>
      <c r="DR443" s="85"/>
      <c r="DS443" s="85"/>
      <c r="DT443" s="85"/>
      <c r="DU443" s="85"/>
      <c r="DV443" s="85"/>
      <c r="DW443" s="85"/>
      <c r="DX443" s="85"/>
      <c r="DY443" s="85"/>
    </row>
    <row r="444" spans="1:129" s="148" customFormat="1" ht="11.25">
      <c r="A444" s="70"/>
      <c r="B444" s="87">
        <v>3299</v>
      </c>
      <c r="C444" s="70" t="s">
        <v>213</v>
      </c>
      <c r="D444" s="70"/>
      <c r="E444" s="232">
        <v>100000</v>
      </c>
      <c r="F444" s="232">
        <v>250000</v>
      </c>
      <c r="G444" s="232">
        <v>75033</v>
      </c>
      <c r="H444" s="226">
        <f aca="true" t="shared" si="16" ref="H444:H461">F444/E444*100</f>
        <v>250</v>
      </c>
      <c r="I444" s="70"/>
      <c r="J444" s="26"/>
      <c r="K444" s="70"/>
      <c r="L444" s="70"/>
      <c r="M444" s="70"/>
      <c r="N444" s="70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85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85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85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  <c r="DK444" s="85"/>
      <c r="DL444" s="85"/>
      <c r="DM444" s="85"/>
      <c r="DN444" s="85"/>
      <c r="DO444" s="85"/>
      <c r="DP444" s="85"/>
      <c r="DQ444" s="85"/>
      <c r="DR444" s="85"/>
      <c r="DS444" s="85"/>
      <c r="DT444" s="85"/>
      <c r="DU444" s="85"/>
      <c r="DV444" s="85"/>
      <c r="DW444" s="85"/>
      <c r="DX444" s="85"/>
      <c r="DY444" s="85"/>
    </row>
    <row r="445" spans="1:129" s="148" customFormat="1" ht="11.25">
      <c r="A445" s="196"/>
      <c r="B445" s="197">
        <v>34</v>
      </c>
      <c r="C445" s="196" t="s">
        <v>240</v>
      </c>
      <c r="D445" s="196"/>
      <c r="E445" s="198">
        <f>E446+E448</f>
        <v>70000</v>
      </c>
      <c r="F445" s="198">
        <f>F446+F448</f>
        <v>90000</v>
      </c>
      <c r="G445" s="198">
        <f>G446+G448</f>
        <v>94781</v>
      </c>
      <c r="H445" s="227">
        <f t="shared" si="16"/>
        <v>128.57142857142858</v>
      </c>
      <c r="I445" s="70"/>
      <c r="J445" s="26"/>
      <c r="K445" s="70"/>
      <c r="L445" s="70"/>
      <c r="M445" s="70"/>
      <c r="N445" s="70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85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85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  <c r="DK445" s="85"/>
      <c r="DL445" s="85"/>
      <c r="DM445" s="85"/>
      <c r="DN445" s="85"/>
      <c r="DO445" s="85"/>
      <c r="DP445" s="85"/>
      <c r="DQ445" s="85"/>
      <c r="DR445" s="85"/>
      <c r="DS445" s="85"/>
      <c r="DT445" s="85"/>
      <c r="DU445" s="85"/>
      <c r="DV445" s="85"/>
      <c r="DW445" s="85"/>
      <c r="DX445" s="85"/>
      <c r="DY445" s="85"/>
    </row>
    <row r="446" spans="1:129" s="16" customFormat="1" ht="12" thickBot="1">
      <c r="A446" s="70"/>
      <c r="B446" s="20">
        <v>342</v>
      </c>
      <c r="C446" s="70" t="s">
        <v>241</v>
      </c>
      <c r="D446" s="70"/>
      <c r="E446" s="84">
        <f>E447</f>
        <v>50000</v>
      </c>
      <c r="F446" s="84">
        <f>F447</f>
        <v>60000</v>
      </c>
      <c r="G446" s="84">
        <f>G447</f>
        <v>47724</v>
      </c>
      <c r="H446" s="226">
        <f t="shared" si="16"/>
        <v>120</v>
      </c>
      <c r="I446" s="70"/>
      <c r="J446" s="26"/>
      <c r="K446" s="70"/>
      <c r="L446" s="70"/>
      <c r="M446" s="70"/>
      <c r="N446" s="70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  <c r="AC446" s="71"/>
      <c r="AD446" s="71"/>
      <c r="AE446" s="71"/>
      <c r="AF446" s="71"/>
      <c r="AG446" s="71"/>
      <c r="AH446" s="71"/>
      <c r="AI446" s="71"/>
      <c r="AJ446" s="71"/>
      <c r="AK446" s="71"/>
      <c r="AL446" s="71"/>
      <c r="AM446" s="71"/>
      <c r="AN446" s="71"/>
      <c r="AO446" s="71"/>
      <c r="AP446" s="71"/>
      <c r="AQ446" s="71"/>
      <c r="AR446" s="71"/>
      <c r="AS446" s="71"/>
      <c r="AT446" s="71"/>
      <c r="AU446" s="71"/>
      <c r="AV446" s="71"/>
      <c r="AW446" s="71"/>
      <c r="AX446" s="71"/>
      <c r="AY446" s="71"/>
      <c r="AZ446" s="71"/>
      <c r="BA446" s="71"/>
      <c r="BB446" s="71"/>
      <c r="BC446" s="71"/>
      <c r="BD446" s="71"/>
      <c r="BE446" s="71"/>
      <c r="BF446" s="71"/>
      <c r="BG446" s="71"/>
      <c r="BH446" s="71"/>
      <c r="BI446" s="71"/>
      <c r="BJ446" s="71"/>
      <c r="BK446" s="71"/>
      <c r="BL446" s="71"/>
      <c r="BM446" s="71"/>
      <c r="BN446" s="71"/>
      <c r="BO446" s="71"/>
      <c r="BP446" s="71"/>
      <c r="BQ446" s="71"/>
      <c r="BR446" s="71"/>
      <c r="BS446" s="71"/>
      <c r="BT446" s="71"/>
      <c r="BU446" s="71"/>
      <c r="BV446" s="71"/>
      <c r="BW446" s="71"/>
      <c r="BX446" s="71"/>
      <c r="BY446" s="71"/>
      <c r="BZ446" s="71"/>
      <c r="CA446" s="71"/>
      <c r="CB446" s="71"/>
      <c r="CC446" s="71"/>
      <c r="CD446" s="71"/>
      <c r="CE446" s="71"/>
      <c r="CF446" s="71"/>
      <c r="CG446" s="71"/>
      <c r="CH446" s="71"/>
      <c r="CI446" s="71"/>
      <c r="CJ446" s="71"/>
      <c r="CK446" s="71"/>
      <c r="CL446" s="71"/>
      <c r="CM446" s="71"/>
      <c r="CN446" s="71"/>
      <c r="CO446" s="71"/>
      <c r="CP446" s="71"/>
      <c r="CQ446" s="71"/>
      <c r="CR446" s="71"/>
      <c r="CS446" s="71"/>
      <c r="CT446" s="71"/>
      <c r="CU446" s="71"/>
      <c r="CV446" s="71"/>
      <c r="CW446" s="71"/>
      <c r="CX446" s="71"/>
      <c r="CY446" s="71"/>
      <c r="CZ446" s="71"/>
      <c r="DA446" s="71"/>
      <c r="DB446" s="71"/>
      <c r="DC446" s="71"/>
      <c r="DD446" s="71"/>
      <c r="DE446" s="71"/>
      <c r="DF446" s="71"/>
      <c r="DG446" s="71"/>
      <c r="DH446" s="71"/>
      <c r="DI446" s="71"/>
      <c r="DJ446" s="71"/>
      <c r="DK446" s="71"/>
      <c r="DL446" s="71"/>
      <c r="DM446" s="71"/>
      <c r="DN446" s="71"/>
      <c r="DO446" s="71"/>
      <c r="DP446" s="71"/>
      <c r="DQ446" s="71"/>
      <c r="DR446" s="71"/>
      <c r="DS446" s="71"/>
      <c r="DT446" s="71"/>
      <c r="DU446" s="71"/>
      <c r="DV446" s="71"/>
      <c r="DW446" s="71"/>
      <c r="DX446" s="71"/>
      <c r="DY446" s="71"/>
    </row>
    <row r="447" spans="1:129" s="80" customFormat="1" ht="15.75" thickBot="1">
      <c r="A447" s="70"/>
      <c r="B447" s="87">
        <v>3423</v>
      </c>
      <c r="C447" s="70" t="s">
        <v>242</v>
      </c>
      <c r="D447" s="70"/>
      <c r="E447" s="232">
        <v>50000</v>
      </c>
      <c r="F447" s="232">
        <v>60000</v>
      </c>
      <c r="G447" s="232">
        <v>47724</v>
      </c>
      <c r="H447" s="226">
        <f t="shared" si="16"/>
        <v>120</v>
      </c>
      <c r="I447" s="70"/>
      <c r="J447" s="26"/>
      <c r="K447" s="70"/>
      <c r="L447" s="70"/>
      <c r="M447" s="70"/>
      <c r="N447" s="70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  <c r="AB447" s="73"/>
      <c r="AC447" s="73"/>
      <c r="AD447" s="73"/>
      <c r="AE447" s="73"/>
      <c r="AF447" s="73"/>
      <c r="AG447" s="73"/>
      <c r="AH447" s="73"/>
      <c r="AI447" s="73"/>
      <c r="AJ447" s="73"/>
      <c r="AK447" s="73"/>
      <c r="AL447" s="73"/>
      <c r="AM447" s="73"/>
      <c r="AN447" s="73"/>
      <c r="AO447" s="73"/>
      <c r="AP447" s="73"/>
      <c r="AQ447" s="73"/>
      <c r="AR447" s="73"/>
      <c r="AS447" s="73"/>
      <c r="AT447" s="73"/>
      <c r="AU447" s="73"/>
      <c r="AV447" s="73"/>
      <c r="AW447" s="73"/>
      <c r="AX447" s="73"/>
      <c r="AY447" s="73"/>
      <c r="AZ447" s="73"/>
      <c r="BA447" s="73"/>
      <c r="BB447" s="73"/>
      <c r="BC447" s="73"/>
      <c r="BD447" s="73"/>
      <c r="BE447" s="73"/>
      <c r="BF447" s="73"/>
      <c r="BG447" s="73"/>
      <c r="BH447" s="73"/>
      <c r="BI447" s="73"/>
      <c r="BJ447" s="73"/>
      <c r="BK447" s="73"/>
      <c r="BL447" s="73"/>
      <c r="BM447" s="73"/>
      <c r="BN447" s="73"/>
      <c r="BO447" s="73"/>
      <c r="BP447" s="73"/>
      <c r="BQ447" s="73"/>
      <c r="BR447" s="73"/>
      <c r="BS447" s="73"/>
      <c r="BT447" s="73"/>
      <c r="BU447" s="73"/>
      <c r="BV447" s="73"/>
      <c r="BW447" s="73"/>
      <c r="BX447" s="73"/>
      <c r="BY447" s="73"/>
      <c r="BZ447" s="73"/>
      <c r="CA447" s="73"/>
      <c r="CB447" s="73"/>
      <c r="CC447" s="73"/>
      <c r="CD447" s="73"/>
      <c r="CE447" s="73"/>
      <c r="CF447" s="73"/>
      <c r="CG447" s="73"/>
      <c r="CH447" s="73"/>
      <c r="CI447" s="73"/>
      <c r="CJ447" s="73"/>
      <c r="CK447" s="73"/>
      <c r="CL447" s="73"/>
      <c r="CM447" s="73"/>
      <c r="CN447" s="73"/>
      <c r="CO447" s="73"/>
      <c r="CP447" s="73"/>
      <c r="CQ447" s="73"/>
      <c r="CR447" s="73"/>
      <c r="CS447" s="73"/>
      <c r="CT447" s="73"/>
      <c r="CU447" s="73"/>
      <c r="CV447" s="73"/>
      <c r="CW447" s="73"/>
      <c r="CX447" s="73"/>
      <c r="CY447" s="73"/>
      <c r="CZ447" s="73"/>
      <c r="DA447" s="73"/>
      <c r="DB447" s="73"/>
      <c r="DC447" s="73"/>
      <c r="DD447" s="73"/>
      <c r="DE447" s="73"/>
      <c r="DF447" s="73"/>
      <c r="DG447" s="73"/>
      <c r="DH447" s="73"/>
      <c r="DI447" s="73"/>
      <c r="DJ447" s="73"/>
      <c r="DK447" s="73"/>
      <c r="DL447" s="73"/>
      <c r="DM447" s="73"/>
      <c r="DN447" s="73"/>
      <c r="DO447" s="73"/>
      <c r="DP447" s="73"/>
      <c r="DQ447" s="73"/>
      <c r="DR447" s="73"/>
      <c r="DS447" s="73"/>
      <c r="DT447" s="73"/>
      <c r="DU447" s="73"/>
      <c r="DV447" s="73"/>
      <c r="DW447" s="73"/>
      <c r="DX447" s="73"/>
      <c r="DY447" s="73"/>
    </row>
    <row r="448" spans="1:129" s="83" customFormat="1" ht="12.75" thickBot="1">
      <c r="A448" s="70"/>
      <c r="B448" s="20">
        <v>343</v>
      </c>
      <c r="C448" s="70" t="s">
        <v>243</v>
      </c>
      <c r="D448" s="70"/>
      <c r="E448" s="84">
        <f>SUM(E449:E451)</f>
        <v>20000</v>
      </c>
      <c r="F448" s="84">
        <f>SUM(F449:F451)</f>
        <v>30000</v>
      </c>
      <c r="G448" s="84">
        <f>SUM(G449:G451)</f>
        <v>47057</v>
      </c>
      <c r="H448" s="226">
        <f t="shared" si="16"/>
        <v>150</v>
      </c>
      <c r="I448" s="70"/>
      <c r="J448" s="26"/>
      <c r="K448" s="70"/>
      <c r="L448" s="70"/>
      <c r="M448" s="70"/>
      <c r="N448" s="70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8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8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8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8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82"/>
      <c r="CQ448" s="82"/>
      <c r="CR448" s="82"/>
      <c r="CS448" s="82"/>
      <c r="CT448" s="82"/>
      <c r="CU448" s="82"/>
      <c r="CV448" s="82"/>
      <c r="CW448" s="82"/>
      <c r="CX448" s="82"/>
      <c r="CY448" s="82"/>
      <c r="CZ448" s="82"/>
      <c r="DA448" s="82"/>
      <c r="DB448" s="82"/>
      <c r="DC448" s="82"/>
      <c r="DD448" s="82"/>
      <c r="DE448" s="82"/>
      <c r="DF448" s="82"/>
      <c r="DG448" s="82"/>
      <c r="DH448" s="82"/>
      <c r="DI448" s="82"/>
      <c r="DJ448" s="82"/>
      <c r="DK448" s="82"/>
      <c r="DL448" s="82"/>
      <c r="DM448" s="82"/>
      <c r="DN448" s="82"/>
      <c r="DO448" s="82"/>
      <c r="DP448" s="82"/>
      <c r="DQ448" s="82"/>
      <c r="DR448" s="82"/>
      <c r="DS448" s="82"/>
      <c r="DT448" s="82"/>
      <c r="DU448" s="82"/>
      <c r="DV448" s="82"/>
      <c r="DW448" s="82"/>
      <c r="DX448" s="82"/>
      <c r="DY448" s="82"/>
    </row>
    <row r="449" spans="1:129" s="83" customFormat="1" ht="12.75" thickBot="1">
      <c r="A449" s="70"/>
      <c r="B449" s="87">
        <v>3431</v>
      </c>
      <c r="C449" s="70" t="s">
        <v>244</v>
      </c>
      <c r="D449" s="70"/>
      <c r="E449" s="232">
        <v>10000</v>
      </c>
      <c r="F449" s="232">
        <v>10000</v>
      </c>
      <c r="G449" s="232">
        <v>15603</v>
      </c>
      <c r="H449" s="226">
        <f t="shared" si="16"/>
        <v>100</v>
      </c>
      <c r="I449" s="70"/>
      <c r="J449" s="26"/>
      <c r="K449" s="70"/>
      <c r="L449" s="70"/>
      <c r="M449" s="70"/>
      <c r="N449" s="70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8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8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8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8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82"/>
      <c r="CQ449" s="82"/>
      <c r="CR449" s="82"/>
      <c r="CS449" s="82"/>
      <c r="CT449" s="82"/>
      <c r="CU449" s="82"/>
      <c r="CV449" s="82"/>
      <c r="CW449" s="82"/>
      <c r="CX449" s="82"/>
      <c r="CY449" s="82"/>
      <c r="CZ449" s="82"/>
      <c r="DA449" s="82"/>
      <c r="DB449" s="82"/>
      <c r="DC449" s="82"/>
      <c r="DD449" s="82"/>
      <c r="DE449" s="82"/>
      <c r="DF449" s="82"/>
      <c r="DG449" s="82"/>
      <c r="DH449" s="82"/>
      <c r="DI449" s="82"/>
      <c r="DJ449" s="82"/>
      <c r="DK449" s="82"/>
      <c r="DL449" s="82"/>
      <c r="DM449" s="82"/>
      <c r="DN449" s="82"/>
      <c r="DO449" s="82"/>
      <c r="DP449" s="82"/>
      <c r="DQ449" s="82"/>
      <c r="DR449" s="82"/>
      <c r="DS449" s="82"/>
      <c r="DT449" s="82"/>
      <c r="DU449" s="82"/>
      <c r="DV449" s="82"/>
      <c r="DW449" s="82"/>
      <c r="DX449" s="82"/>
      <c r="DY449" s="82"/>
    </row>
    <row r="450" spans="1:129" s="83" customFormat="1" ht="12.75" thickBot="1">
      <c r="A450" s="70"/>
      <c r="B450" s="87">
        <v>3433</v>
      </c>
      <c r="C450" s="70" t="s">
        <v>245</v>
      </c>
      <c r="D450" s="70"/>
      <c r="E450" s="232">
        <v>5000</v>
      </c>
      <c r="F450" s="232">
        <v>5000</v>
      </c>
      <c r="G450" s="232">
        <v>20701</v>
      </c>
      <c r="H450" s="226">
        <f t="shared" si="16"/>
        <v>100</v>
      </c>
      <c r="I450" s="70"/>
      <c r="J450" s="26"/>
      <c r="K450" s="70"/>
      <c r="L450" s="70"/>
      <c r="M450" s="70"/>
      <c r="N450" s="70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8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8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8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8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82"/>
      <c r="CQ450" s="82"/>
      <c r="CR450" s="82"/>
      <c r="CS450" s="82"/>
      <c r="CT450" s="82"/>
      <c r="CU450" s="82"/>
      <c r="CV450" s="82"/>
      <c r="CW450" s="82"/>
      <c r="CX450" s="82"/>
      <c r="CY450" s="82"/>
      <c r="CZ450" s="82"/>
      <c r="DA450" s="82"/>
      <c r="DB450" s="82"/>
      <c r="DC450" s="82"/>
      <c r="DD450" s="82"/>
      <c r="DE450" s="82"/>
      <c r="DF450" s="82"/>
      <c r="DG450" s="82"/>
      <c r="DH450" s="82"/>
      <c r="DI450" s="82"/>
      <c r="DJ450" s="82"/>
      <c r="DK450" s="82"/>
      <c r="DL450" s="82"/>
      <c r="DM450" s="82"/>
      <c r="DN450" s="82"/>
      <c r="DO450" s="82"/>
      <c r="DP450" s="82"/>
      <c r="DQ450" s="82"/>
      <c r="DR450" s="82"/>
      <c r="DS450" s="82"/>
      <c r="DT450" s="82"/>
      <c r="DU450" s="82"/>
      <c r="DV450" s="82"/>
      <c r="DW450" s="82"/>
      <c r="DX450" s="82"/>
      <c r="DY450" s="82"/>
    </row>
    <row r="451" spans="1:128" s="83" customFormat="1" ht="12.75" thickBot="1">
      <c r="A451" s="70"/>
      <c r="B451" s="87">
        <v>3434</v>
      </c>
      <c r="C451" s="70" t="s">
        <v>246</v>
      </c>
      <c r="D451" s="70"/>
      <c r="E451" s="232">
        <v>5000</v>
      </c>
      <c r="F451" s="232">
        <v>15000</v>
      </c>
      <c r="G451" s="232">
        <v>10753</v>
      </c>
      <c r="H451" s="226">
        <f t="shared" si="16"/>
        <v>300</v>
      </c>
      <c r="I451" s="70"/>
      <c r="J451" s="26"/>
      <c r="K451" s="70"/>
      <c r="L451" s="70"/>
      <c r="M451" s="70"/>
      <c r="N451" s="70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8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8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8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8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82"/>
      <c r="CQ451" s="82"/>
      <c r="CR451" s="82"/>
      <c r="CS451" s="82"/>
      <c r="CT451" s="82"/>
      <c r="CU451" s="82"/>
      <c r="CV451" s="82"/>
      <c r="CW451" s="82"/>
      <c r="CX451" s="82"/>
      <c r="CY451" s="82"/>
      <c r="CZ451" s="82"/>
      <c r="DA451" s="82"/>
      <c r="DB451" s="82"/>
      <c r="DC451" s="82"/>
      <c r="DD451" s="82"/>
      <c r="DE451" s="82"/>
      <c r="DF451" s="82"/>
      <c r="DG451" s="82"/>
      <c r="DH451" s="82"/>
      <c r="DI451" s="82"/>
      <c r="DJ451" s="82"/>
      <c r="DK451" s="82"/>
      <c r="DL451" s="82"/>
      <c r="DM451" s="82"/>
      <c r="DN451" s="82"/>
      <c r="DO451" s="82"/>
      <c r="DP451" s="82"/>
      <c r="DQ451" s="82"/>
      <c r="DR451" s="82"/>
      <c r="DS451" s="82"/>
      <c r="DT451" s="82"/>
      <c r="DU451" s="82"/>
      <c r="DV451" s="82"/>
      <c r="DW451" s="82"/>
      <c r="DX451" s="82"/>
    </row>
    <row r="452" spans="1:128" s="83" customFormat="1" ht="12.75" thickBot="1">
      <c r="A452" s="196"/>
      <c r="B452" s="197">
        <v>35</v>
      </c>
      <c r="C452" s="196" t="s">
        <v>247</v>
      </c>
      <c r="D452" s="196"/>
      <c r="E452" s="198">
        <f>E453</f>
        <v>100000</v>
      </c>
      <c r="F452" s="198">
        <f>F453</f>
        <v>130000</v>
      </c>
      <c r="G452" s="198">
        <f>G453</f>
        <v>146950</v>
      </c>
      <c r="H452" s="227">
        <f t="shared" si="16"/>
        <v>130</v>
      </c>
      <c r="I452" s="70"/>
      <c r="J452" s="26"/>
      <c r="K452" s="70"/>
      <c r="L452" s="70"/>
      <c r="M452" s="70"/>
      <c r="N452" s="70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8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8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8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8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82"/>
      <c r="CQ452" s="82"/>
      <c r="CR452" s="82"/>
      <c r="CS452" s="82"/>
      <c r="CT452" s="82"/>
      <c r="CU452" s="82"/>
      <c r="CV452" s="82"/>
      <c r="CW452" s="82"/>
      <c r="CX452" s="82"/>
      <c r="CY452" s="82"/>
      <c r="CZ452" s="82"/>
      <c r="DA452" s="82"/>
      <c r="DB452" s="82"/>
      <c r="DC452" s="82"/>
      <c r="DD452" s="82"/>
      <c r="DE452" s="82"/>
      <c r="DF452" s="82"/>
      <c r="DG452" s="82"/>
      <c r="DH452" s="82"/>
      <c r="DI452" s="82"/>
      <c r="DJ452" s="82"/>
      <c r="DK452" s="82"/>
      <c r="DL452" s="82"/>
      <c r="DM452" s="82"/>
      <c r="DN452" s="82"/>
      <c r="DO452" s="82"/>
      <c r="DP452" s="82"/>
      <c r="DQ452" s="82"/>
      <c r="DR452" s="82"/>
      <c r="DS452" s="82"/>
      <c r="DT452" s="82"/>
      <c r="DU452" s="82"/>
      <c r="DV452" s="82"/>
      <c r="DW452" s="82"/>
      <c r="DX452" s="82"/>
    </row>
    <row r="453" spans="1:128" s="83" customFormat="1" ht="12.75" thickBot="1">
      <c r="A453" s="70"/>
      <c r="B453" s="20">
        <v>352</v>
      </c>
      <c r="C453" s="70" t="s">
        <v>248</v>
      </c>
      <c r="D453" s="70"/>
      <c r="E453" s="84">
        <f>SUM(E454:E456)</f>
        <v>100000</v>
      </c>
      <c r="F453" s="84">
        <f>SUM(F454:F456)</f>
        <v>130000</v>
      </c>
      <c r="G453" s="84">
        <f>SUM(G454:G456)</f>
        <v>146950</v>
      </c>
      <c r="H453" s="226">
        <f t="shared" si="16"/>
        <v>130</v>
      </c>
      <c r="I453" s="70"/>
      <c r="J453" s="26"/>
      <c r="K453" s="70"/>
      <c r="L453" s="70"/>
      <c r="M453" s="70"/>
      <c r="N453" s="70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8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8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8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8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82"/>
      <c r="CQ453" s="82"/>
      <c r="CR453" s="82"/>
      <c r="CS453" s="82"/>
      <c r="CT453" s="82"/>
      <c r="CU453" s="82"/>
      <c r="CV453" s="82"/>
      <c r="CW453" s="82"/>
      <c r="CX453" s="82"/>
      <c r="CY453" s="82"/>
      <c r="CZ453" s="82"/>
      <c r="DA453" s="82"/>
      <c r="DB453" s="82"/>
      <c r="DC453" s="82"/>
      <c r="DD453" s="82"/>
      <c r="DE453" s="82"/>
      <c r="DF453" s="82"/>
      <c r="DG453" s="82"/>
      <c r="DH453" s="82"/>
      <c r="DI453" s="82"/>
      <c r="DJ453" s="82"/>
      <c r="DK453" s="82"/>
      <c r="DL453" s="82"/>
      <c r="DM453" s="82"/>
      <c r="DN453" s="82"/>
      <c r="DO453" s="82"/>
      <c r="DP453" s="82"/>
      <c r="DQ453" s="82"/>
      <c r="DR453" s="82"/>
      <c r="DS453" s="82"/>
      <c r="DT453" s="82"/>
      <c r="DU453" s="82"/>
      <c r="DV453" s="82"/>
      <c r="DW453" s="82"/>
      <c r="DX453" s="82"/>
    </row>
    <row r="454" spans="1:128" s="83" customFormat="1" ht="12.75" thickBot="1">
      <c r="A454" s="70"/>
      <c r="B454" s="87">
        <v>3523</v>
      </c>
      <c r="C454" s="70" t="s">
        <v>72</v>
      </c>
      <c r="D454" s="70"/>
      <c r="E454" s="232">
        <v>50000</v>
      </c>
      <c r="F454" s="232">
        <v>30000</v>
      </c>
      <c r="G454" s="232">
        <v>146950</v>
      </c>
      <c r="H454" s="226">
        <f t="shared" si="16"/>
        <v>60</v>
      </c>
      <c r="I454" s="70"/>
      <c r="J454" s="26"/>
      <c r="K454" s="70"/>
      <c r="L454" s="70"/>
      <c r="M454" s="70"/>
      <c r="N454" s="70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8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8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8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8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82"/>
      <c r="CQ454" s="82"/>
      <c r="CR454" s="82"/>
      <c r="CS454" s="82"/>
      <c r="CT454" s="82"/>
      <c r="CU454" s="82"/>
      <c r="CV454" s="82"/>
      <c r="CW454" s="82"/>
      <c r="CX454" s="82"/>
      <c r="CY454" s="82"/>
      <c r="CZ454" s="82"/>
      <c r="DA454" s="82"/>
      <c r="DB454" s="82"/>
      <c r="DC454" s="82"/>
      <c r="DD454" s="82"/>
      <c r="DE454" s="82"/>
      <c r="DF454" s="82"/>
      <c r="DG454" s="82"/>
      <c r="DH454" s="82"/>
      <c r="DI454" s="82"/>
      <c r="DJ454" s="82"/>
      <c r="DK454" s="82"/>
      <c r="DL454" s="82"/>
      <c r="DM454" s="82"/>
      <c r="DN454" s="82"/>
      <c r="DO454" s="82"/>
      <c r="DP454" s="82"/>
      <c r="DQ454" s="82"/>
      <c r="DR454" s="82"/>
      <c r="DS454" s="82"/>
      <c r="DT454" s="82"/>
      <c r="DU454" s="82"/>
      <c r="DV454" s="82"/>
      <c r="DW454" s="82"/>
      <c r="DX454" s="82"/>
    </row>
    <row r="455" spans="1:128" s="83" customFormat="1" ht="12.75" thickBot="1">
      <c r="A455" s="70"/>
      <c r="B455" s="87">
        <v>3523</v>
      </c>
      <c r="C455" s="70" t="s">
        <v>249</v>
      </c>
      <c r="D455" s="70"/>
      <c r="E455" s="232">
        <v>30000</v>
      </c>
      <c r="F455" s="232">
        <v>100000</v>
      </c>
      <c r="G455" s="232"/>
      <c r="H455" s="226">
        <f t="shared" si="16"/>
        <v>333.33333333333337</v>
      </c>
      <c r="I455" s="70"/>
      <c r="J455" s="26"/>
      <c r="K455" s="70"/>
      <c r="L455" s="70"/>
      <c r="M455" s="70"/>
      <c r="N455" s="70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8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8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8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8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82"/>
      <c r="CQ455" s="82"/>
      <c r="CR455" s="82"/>
      <c r="CS455" s="82"/>
      <c r="CT455" s="82"/>
      <c r="CU455" s="82"/>
      <c r="CV455" s="82"/>
      <c r="CW455" s="82"/>
      <c r="CX455" s="82"/>
      <c r="CY455" s="82"/>
      <c r="CZ455" s="82"/>
      <c r="DA455" s="82"/>
      <c r="DB455" s="82"/>
      <c r="DC455" s="82"/>
      <c r="DD455" s="82"/>
      <c r="DE455" s="82"/>
      <c r="DF455" s="82"/>
      <c r="DG455" s="82"/>
      <c r="DH455" s="82"/>
      <c r="DI455" s="82"/>
      <c r="DJ455" s="82"/>
      <c r="DK455" s="82"/>
      <c r="DL455" s="82"/>
      <c r="DM455" s="82"/>
      <c r="DN455" s="82"/>
      <c r="DO455" s="82"/>
      <c r="DP455" s="82"/>
      <c r="DQ455" s="82"/>
      <c r="DR455" s="82"/>
      <c r="DS455" s="82"/>
      <c r="DT455" s="82"/>
      <c r="DU455" s="82"/>
      <c r="DV455" s="82"/>
      <c r="DW455" s="82"/>
      <c r="DX455" s="82"/>
    </row>
    <row r="456" spans="1:128" s="83" customFormat="1" ht="12.75" thickBot="1">
      <c r="A456" s="70"/>
      <c r="B456" s="87">
        <v>3523</v>
      </c>
      <c r="C456" s="70" t="s">
        <v>250</v>
      </c>
      <c r="D456" s="70"/>
      <c r="E456" s="232">
        <v>20000</v>
      </c>
      <c r="F456" s="232">
        <v>0</v>
      </c>
      <c r="G456" s="232"/>
      <c r="H456" s="226">
        <f t="shared" si="16"/>
        <v>0</v>
      </c>
      <c r="I456" s="70"/>
      <c r="J456" s="26"/>
      <c r="K456" s="70"/>
      <c r="L456" s="70"/>
      <c r="M456" s="70"/>
      <c r="N456" s="70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8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8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8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8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82"/>
      <c r="CQ456" s="82"/>
      <c r="CR456" s="82"/>
      <c r="CS456" s="82"/>
      <c r="CT456" s="82"/>
      <c r="CU456" s="82"/>
      <c r="CV456" s="82"/>
      <c r="CW456" s="82"/>
      <c r="CX456" s="82"/>
      <c r="CY456" s="82"/>
      <c r="CZ456" s="82"/>
      <c r="DA456" s="82"/>
      <c r="DB456" s="82"/>
      <c r="DC456" s="82"/>
      <c r="DD456" s="82"/>
      <c r="DE456" s="82"/>
      <c r="DF456" s="82"/>
      <c r="DG456" s="82"/>
      <c r="DH456" s="82"/>
      <c r="DI456" s="82"/>
      <c r="DJ456" s="82"/>
      <c r="DK456" s="82"/>
      <c r="DL456" s="82"/>
      <c r="DM456" s="82"/>
      <c r="DN456" s="82"/>
      <c r="DO456" s="82"/>
      <c r="DP456" s="82"/>
      <c r="DQ456" s="82"/>
      <c r="DR456" s="82"/>
      <c r="DS456" s="82"/>
      <c r="DT456" s="82"/>
      <c r="DU456" s="82"/>
      <c r="DV456" s="82"/>
      <c r="DW456" s="82"/>
      <c r="DX456" s="82"/>
    </row>
    <row r="457" spans="1:128" s="83" customFormat="1" ht="12.75" thickBot="1">
      <c r="A457" s="196"/>
      <c r="B457" s="197">
        <v>36</v>
      </c>
      <c r="C457" s="196" t="s">
        <v>251</v>
      </c>
      <c r="D457" s="196"/>
      <c r="E457" s="198">
        <f>E458</f>
        <v>255000</v>
      </c>
      <c r="F457" s="198">
        <f>F458</f>
        <v>505000</v>
      </c>
      <c r="G457" s="198">
        <f>G458</f>
        <v>40626</v>
      </c>
      <c r="H457" s="227">
        <f t="shared" si="16"/>
        <v>198.03921568627453</v>
      </c>
      <c r="I457" s="70"/>
      <c r="J457" s="26"/>
      <c r="K457" s="70"/>
      <c r="L457" s="70"/>
      <c r="M457" s="70"/>
      <c r="N457" s="70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8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8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8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8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82"/>
      <c r="CQ457" s="82"/>
      <c r="CR457" s="82"/>
      <c r="CS457" s="82"/>
      <c r="CT457" s="82"/>
      <c r="CU457" s="82"/>
      <c r="CV457" s="82"/>
      <c r="CW457" s="82"/>
      <c r="CX457" s="82"/>
      <c r="CY457" s="82"/>
      <c r="CZ457" s="82"/>
      <c r="DA457" s="82"/>
      <c r="DB457" s="82"/>
      <c r="DC457" s="82"/>
      <c r="DD457" s="82"/>
      <c r="DE457" s="82"/>
      <c r="DF457" s="82"/>
      <c r="DG457" s="82"/>
      <c r="DH457" s="82"/>
      <c r="DI457" s="82"/>
      <c r="DJ457" s="82"/>
      <c r="DK457" s="82"/>
      <c r="DL457" s="82"/>
      <c r="DM457" s="82"/>
      <c r="DN457" s="82"/>
      <c r="DO457" s="82"/>
      <c r="DP457" s="82"/>
      <c r="DQ457" s="82"/>
      <c r="DR457" s="82"/>
      <c r="DS457" s="82"/>
      <c r="DT457" s="82"/>
      <c r="DU457" s="82"/>
      <c r="DV457" s="82"/>
      <c r="DW457" s="82"/>
      <c r="DX457" s="82"/>
    </row>
    <row r="458" spans="1:128" s="83" customFormat="1" ht="12.75" thickBot="1">
      <c r="A458" s="70"/>
      <c r="B458" s="20">
        <v>363</v>
      </c>
      <c r="C458" s="70" t="s">
        <v>252</v>
      </c>
      <c r="D458" s="70"/>
      <c r="E458" s="84">
        <f>SUM(E459:E461)</f>
        <v>255000</v>
      </c>
      <c r="F458" s="84">
        <f>SUM(F459:F461)</f>
        <v>505000</v>
      </c>
      <c r="G458" s="84">
        <f>SUM(G459:G461)</f>
        <v>40626</v>
      </c>
      <c r="H458" s="226">
        <f t="shared" si="16"/>
        <v>198.03921568627453</v>
      </c>
      <c r="I458" s="70"/>
      <c r="J458" s="26"/>
      <c r="K458" s="70"/>
      <c r="L458" s="70"/>
      <c r="M458" s="70"/>
      <c r="N458" s="70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8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8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8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8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82"/>
      <c r="CQ458" s="82"/>
      <c r="CR458" s="82"/>
      <c r="CS458" s="82"/>
      <c r="CT458" s="82"/>
      <c r="CU458" s="82"/>
      <c r="CV458" s="82"/>
      <c r="CW458" s="82"/>
      <c r="CX458" s="82"/>
      <c r="CY458" s="82"/>
      <c r="CZ458" s="82"/>
      <c r="DA458" s="82"/>
      <c r="DB458" s="82"/>
      <c r="DC458" s="82"/>
      <c r="DD458" s="82"/>
      <c r="DE458" s="82"/>
      <c r="DF458" s="82"/>
      <c r="DG458" s="82"/>
      <c r="DH458" s="82"/>
      <c r="DI458" s="82"/>
      <c r="DJ458" s="82"/>
      <c r="DK458" s="82"/>
      <c r="DL458" s="82"/>
      <c r="DM458" s="82"/>
      <c r="DN458" s="82"/>
      <c r="DO458" s="82"/>
      <c r="DP458" s="82"/>
      <c r="DQ458" s="82"/>
      <c r="DR458" s="82"/>
      <c r="DS458" s="82"/>
      <c r="DT458" s="82"/>
      <c r="DU458" s="82"/>
      <c r="DV458" s="82"/>
      <c r="DW458" s="82"/>
      <c r="DX458" s="82"/>
    </row>
    <row r="459" spans="1:128" s="83" customFormat="1" ht="12.75" thickBot="1">
      <c r="A459" s="70"/>
      <c r="B459" s="87">
        <v>3631</v>
      </c>
      <c r="C459" s="70" t="s">
        <v>253</v>
      </c>
      <c r="D459" s="70"/>
      <c r="E459" s="232">
        <v>170000</v>
      </c>
      <c r="F459" s="232">
        <v>170000</v>
      </c>
      <c r="G459" s="232">
        <v>40626</v>
      </c>
      <c r="H459" s="226">
        <f t="shared" si="16"/>
        <v>100</v>
      </c>
      <c r="I459" s="70"/>
      <c r="J459" s="26"/>
      <c r="K459" s="70"/>
      <c r="L459" s="70"/>
      <c r="M459" s="70"/>
      <c r="N459" s="70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8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8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8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8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82"/>
      <c r="CQ459" s="82"/>
      <c r="CR459" s="82"/>
      <c r="CS459" s="82"/>
      <c r="CT459" s="82"/>
      <c r="CU459" s="82"/>
      <c r="CV459" s="82"/>
      <c r="CW459" s="82"/>
      <c r="CX459" s="82"/>
      <c r="CY459" s="82"/>
      <c r="CZ459" s="82"/>
      <c r="DA459" s="82"/>
      <c r="DB459" s="82"/>
      <c r="DC459" s="82"/>
      <c r="DD459" s="82"/>
      <c r="DE459" s="82"/>
      <c r="DF459" s="82"/>
      <c r="DG459" s="82"/>
      <c r="DH459" s="82"/>
      <c r="DI459" s="82"/>
      <c r="DJ459" s="82"/>
      <c r="DK459" s="82"/>
      <c r="DL459" s="82"/>
      <c r="DM459" s="82"/>
      <c r="DN459" s="82"/>
      <c r="DO459" s="82"/>
      <c r="DP459" s="82"/>
      <c r="DQ459" s="82"/>
      <c r="DR459" s="82"/>
      <c r="DS459" s="82"/>
      <c r="DT459" s="82"/>
      <c r="DU459" s="82"/>
      <c r="DV459" s="82"/>
      <c r="DW459" s="82"/>
      <c r="DX459" s="82"/>
    </row>
    <row r="460" spans="1:128" s="86" customFormat="1" ht="11.25">
      <c r="A460" s="70"/>
      <c r="B460" s="87">
        <v>3631</v>
      </c>
      <c r="C460" s="70" t="s">
        <v>254</v>
      </c>
      <c r="D460" s="70"/>
      <c r="E460" s="232">
        <v>50000</v>
      </c>
      <c r="F460" s="232">
        <v>300000</v>
      </c>
      <c r="G460" s="232"/>
      <c r="H460" s="226">
        <f t="shared" si="16"/>
        <v>600</v>
      </c>
      <c r="I460" s="70"/>
      <c r="J460" s="26"/>
      <c r="K460" s="70"/>
      <c r="L460" s="70"/>
      <c r="M460" s="70"/>
      <c r="N460" s="70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85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85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85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85"/>
      <c r="CG460" s="85"/>
      <c r="CH460" s="85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  <c r="DK460" s="85"/>
      <c r="DL460" s="85"/>
      <c r="DM460" s="85"/>
      <c r="DN460" s="85"/>
      <c r="DO460" s="85"/>
      <c r="DP460" s="85"/>
      <c r="DQ460" s="85"/>
      <c r="DR460" s="85"/>
      <c r="DS460" s="85"/>
      <c r="DT460" s="85"/>
      <c r="DU460" s="85"/>
      <c r="DV460" s="85"/>
      <c r="DW460" s="85"/>
      <c r="DX460" s="85"/>
    </row>
    <row r="461" spans="1:128" s="16" customFormat="1" ht="12" thickBot="1">
      <c r="A461" s="70"/>
      <c r="B461" s="87">
        <v>3631</v>
      </c>
      <c r="C461" s="70" t="s">
        <v>255</v>
      </c>
      <c r="D461" s="70"/>
      <c r="E461" s="232">
        <v>35000</v>
      </c>
      <c r="F461" s="232">
        <v>35000</v>
      </c>
      <c r="G461" s="232">
        <v>0</v>
      </c>
      <c r="H461" s="226">
        <f t="shared" si="16"/>
        <v>100</v>
      </c>
      <c r="I461" s="70"/>
      <c r="J461" s="26"/>
      <c r="K461" s="70"/>
      <c r="L461" s="70"/>
      <c r="M461" s="70"/>
      <c r="N461" s="70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  <c r="AE461" s="71"/>
      <c r="AF461" s="71"/>
      <c r="AG461" s="71"/>
      <c r="AH461" s="71"/>
      <c r="AI461" s="71"/>
      <c r="AJ461" s="71"/>
      <c r="AK461" s="71"/>
      <c r="AL461" s="71"/>
      <c r="AM461" s="71"/>
      <c r="AN461" s="71"/>
      <c r="AO461" s="71"/>
      <c r="AP461" s="71"/>
      <c r="AQ461" s="71"/>
      <c r="AR461" s="71"/>
      <c r="AS461" s="71"/>
      <c r="AT461" s="71"/>
      <c r="AU461" s="71"/>
      <c r="AV461" s="71"/>
      <c r="AW461" s="71"/>
      <c r="AX461" s="71"/>
      <c r="AY461" s="71"/>
      <c r="AZ461" s="71"/>
      <c r="BA461" s="71"/>
      <c r="BB461" s="71"/>
      <c r="BC461" s="71"/>
      <c r="BD461" s="71"/>
      <c r="BE461" s="71"/>
      <c r="BF461" s="71"/>
      <c r="BG461" s="71"/>
      <c r="BH461" s="71"/>
      <c r="BI461" s="71"/>
      <c r="BJ461" s="71"/>
      <c r="BK461" s="71"/>
      <c r="BL461" s="71"/>
      <c r="BM461" s="71"/>
      <c r="BN461" s="71"/>
      <c r="BO461" s="71"/>
      <c r="BP461" s="71"/>
      <c r="BQ461" s="71"/>
      <c r="BR461" s="71"/>
      <c r="BS461" s="71"/>
      <c r="BT461" s="71"/>
      <c r="BU461" s="71"/>
      <c r="BV461" s="71"/>
      <c r="BW461" s="71"/>
      <c r="BX461" s="71"/>
      <c r="BY461" s="71"/>
      <c r="BZ461" s="71"/>
      <c r="CA461" s="71"/>
      <c r="CB461" s="71"/>
      <c r="CC461" s="71"/>
      <c r="CD461" s="71"/>
      <c r="CE461" s="71"/>
      <c r="CF461" s="71"/>
      <c r="CG461" s="71"/>
      <c r="CH461" s="71"/>
      <c r="CI461" s="71"/>
      <c r="CJ461" s="71"/>
      <c r="CK461" s="71"/>
      <c r="CL461" s="71"/>
      <c r="CM461" s="71"/>
      <c r="CN461" s="71"/>
      <c r="CO461" s="71"/>
      <c r="CP461" s="71"/>
      <c r="CQ461" s="71"/>
      <c r="CR461" s="71"/>
      <c r="CS461" s="71"/>
      <c r="CT461" s="71"/>
      <c r="CU461" s="71"/>
      <c r="CV461" s="71"/>
      <c r="CW461" s="71"/>
      <c r="CX461" s="71"/>
      <c r="CY461" s="71"/>
      <c r="CZ461" s="71"/>
      <c r="DA461" s="71"/>
      <c r="DB461" s="71"/>
      <c r="DC461" s="71"/>
      <c r="DD461" s="71"/>
      <c r="DE461" s="71"/>
      <c r="DF461" s="71"/>
      <c r="DG461" s="71"/>
      <c r="DH461" s="71"/>
      <c r="DI461" s="71"/>
      <c r="DJ461" s="71"/>
      <c r="DK461" s="71"/>
      <c r="DL461" s="71"/>
      <c r="DM461" s="71"/>
      <c r="DN461" s="71"/>
      <c r="DO461" s="71"/>
      <c r="DP461" s="71"/>
      <c r="DQ461" s="71"/>
      <c r="DR461" s="71"/>
      <c r="DS461" s="71"/>
      <c r="DT461" s="71"/>
      <c r="DU461" s="71"/>
      <c r="DV461" s="71"/>
      <c r="DW461" s="71"/>
      <c r="DX461" s="71"/>
    </row>
    <row r="462" spans="1:128" s="83" customFormat="1" ht="12.75" thickBot="1">
      <c r="A462" s="196"/>
      <c r="B462" s="197">
        <v>37</v>
      </c>
      <c r="C462" s="196" t="s">
        <v>256</v>
      </c>
      <c r="D462" s="196"/>
      <c r="E462" s="198">
        <f aca="true" t="shared" si="17" ref="E462:G463">E463</f>
        <v>20000</v>
      </c>
      <c r="F462" s="198">
        <f t="shared" si="17"/>
        <v>10000</v>
      </c>
      <c r="G462" s="198">
        <f t="shared" si="17"/>
        <v>0</v>
      </c>
      <c r="H462" s="227"/>
      <c r="I462" s="70"/>
      <c r="J462" s="26"/>
      <c r="K462" s="70"/>
      <c r="L462" s="70"/>
      <c r="M462" s="70"/>
      <c r="N462" s="70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8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8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8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8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82"/>
      <c r="CQ462" s="82"/>
      <c r="CR462" s="82"/>
      <c r="CS462" s="82"/>
      <c r="CT462" s="82"/>
      <c r="CU462" s="82"/>
      <c r="CV462" s="82"/>
      <c r="CW462" s="82"/>
      <c r="CX462" s="82"/>
      <c r="CY462" s="82"/>
      <c r="CZ462" s="82"/>
      <c r="DA462" s="82"/>
      <c r="DB462" s="82"/>
      <c r="DC462" s="82"/>
      <c r="DD462" s="82"/>
      <c r="DE462" s="82"/>
      <c r="DF462" s="82"/>
      <c r="DG462" s="82"/>
      <c r="DH462" s="82"/>
      <c r="DI462" s="82"/>
      <c r="DJ462" s="82"/>
      <c r="DK462" s="82"/>
      <c r="DL462" s="82"/>
      <c r="DM462" s="82"/>
      <c r="DN462" s="82"/>
      <c r="DO462" s="82"/>
      <c r="DP462" s="82"/>
      <c r="DQ462" s="82"/>
      <c r="DR462" s="82"/>
      <c r="DS462" s="82"/>
      <c r="DT462" s="82"/>
      <c r="DU462" s="82"/>
      <c r="DV462" s="82"/>
      <c r="DW462" s="82"/>
      <c r="DX462" s="82"/>
    </row>
    <row r="463" spans="1:128" s="114" customFormat="1" ht="12" thickBot="1">
      <c r="A463" s="70"/>
      <c r="B463" s="20">
        <v>371</v>
      </c>
      <c r="C463" s="70" t="s">
        <v>257</v>
      </c>
      <c r="D463" s="70"/>
      <c r="E463" s="84">
        <f t="shared" si="17"/>
        <v>20000</v>
      </c>
      <c r="F463" s="84">
        <f t="shared" si="17"/>
        <v>10000</v>
      </c>
      <c r="G463" s="84">
        <f t="shared" si="17"/>
        <v>0</v>
      </c>
      <c r="H463" s="226"/>
      <c r="I463" s="70"/>
      <c r="J463" s="26"/>
      <c r="K463" s="70"/>
      <c r="L463" s="70"/>
      <c r="M463" s="70"/>
      <c r="N463" s="70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85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85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85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  <c r="DK463" s="85"/>
      <c r="DL463" s="85"/>
      <c r="DM463" s="85"/>
      <c r="DN463" s="85"/>
      <c r="DO463" s="85"/>
      <c r="DP463" s="85"/>
      <c r="DQ463" s="85"/>
      <c r="DR463" s="85"/>
      <c r="DS463" s="85"/>
      <c r="DT463" s="85"/>
      <c r="DU463" s="85"/>
      <c r="DV463" s="85"/>
      <c r="DW463" s="85"/>
      <c r="DX463" s="85"/>
    </row>
    <row r="464" spans="1:128" s="16" customFormat="1" ht="11.25">
      <c r="A464" s="70"/>
      <c r="B464" s="87">
        <v>3711</v>
      </c>
      <c r="C464" s="70" t="s">
        <v>258</v>
      </c>
      <c r="D464" s="70"/>
      <c r="E464" s="232">
        <v>20000</v>
      </c>
      <c r="F464" s="232">
        <v>10000</v>
      </c>
      <c r="G464" s="232">
        <v>0</v>
      </c>
      <c r="H464" s="226"/>
      <c r="I464" s="70"/>
      <c r="J464" s="26"/>
      <c r="K464" s="70"/>
      <c r="L464" s="70"/>
      <c r="M464" s="70"/>
      <c r="N464" s="70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  <c r="AH464" s="71"/>
      <c r="AI464" s="71"/>
      <c r="AJ464" s="71"/>
      <c r="AK464" s="71"/>
      <c r="AL464" s="71"/>
      <c r="AM464" s="71"/>
      <c r="AN464" s="71"/>
      <c r="AO464" s="71"/>
      <c r="AP464" s="71"/>
      <c r="AQ464" s="71"/>
      <c r="AR464" s="71"/>
      <c r="AS464" s="71"/>
      <c r="AT464" s="71"/>
      <c r="AU464" s="71"/>
      <c r="AV464" s="71"/>
      <c r="AW464" s="71"/>
      <c r="AX464" s="71"/>
      <c r="AY464" s="71"/>
      <c r="AZ464" s="71"/>
      <c r="BA464" s="71"/>
      <c r="BB464" s="71"/>
      <c r="BC464" s="71"/>
      <c r="BD464" s="71"/>
      <c r="BE464" s="71"/>
      <c r="BF464" s="71"/>
      <c r="BG464" s="71"/>
      <c r="BH464" s="71"/>
      <c r="BI464" s="71"/>
      <c r="BJ464" s="71"/>
      <c r="BK464" s="71"/>
      <c r="BL464" s="71"/>
      <c r="BM464" s="71"/>
      <c r="BN464" s="71"/>
      <c r="BO464" s="71"/>
      <c r="BP464" s="71"/>
      <c r="BQ464" s="71"/>
      <c r="BR464" s="71"/>
      <c r="BS464" s="71"/>
      <c r="BT464" s="71"/>
      <c r="BU464" s="71"/>
      <c r="BV464" s="71"/>
      <c r="BW464" s="71"/>
      <c r="BX464" s="71"/>
      <c r="BY464" s="71"/>
      <c r="BZ464" s="71"/>
      <c r="CA464" s="71"/>
      <c r="CB464" s="71"/>
      <c r="CC464" s="71"/>
      <c r="CD464" s="71"/>
      <c r="CE464" s="71"/>
      <c r="CF464" s="71"/>
      <c r="CG464" s="71"/>
      <c r="CH464" s="71"/>
      <c r="CI464" s="71"/>
      <c r="CJ464" s="71"/>
      <c r="CK464" s="71"/>
      <c r="CL464" s="71"/>
      <c r="CM464" s="71"/>
      <c r="CN464" s="71"/>
      <c r="CO464" s="71"/>
      <c r="CP464" s="71"/>
      <c r="CQ464" s="71"/>
      <c r="CR464" s="71"/>
      <c r="CS464" s="71"/>
      <c r="CT464" s="71"/>
      <c r="CU464" s="71"/>
      <c r="CV464" s="71"/>
      <c r="CW464" s="71"/>
      <c r="CX464" s="71"/>
      <c r="CY464" s="71"/>
      <c r="CZ464" s="71"/>
      <c r="DA464" s="71"/>
      <c r="DB464" s="71"/>
      <c r="DC464" s="71"/>
      <c r="DD464" s="71"/>
      <c r="DE464" s="71"/>
      <c r="DF464" s="71"/>
      <c r="DG464" s="71"/>
      <c r="DH464" s="71"/>
      <c r="DI464" s="71"/>
      <c r="DJ464" s="71"/>
      <c r="DK464" s="71"/>
      <c r="DL464" s="71"/>
      <c r="DM464" s="71"/>
      <c r="DN464" s="71"/>
      <c r="DO464" s="71"/>
      <c r="DP464" s="71"/>
      <c r="DQ464" s="71"/>
      <c r="DR464" s="71"/>
      <c r="DS464" s="71"/>
      <c r="DT464" s="71"/>
      <c r="DU464" s="71"/>
      <c r="DV464" s="71"/>
      <c r="DW464" s="71"/>
      <c r="DX464" s="71"/>
    </row>
    <row r="465" spans="1:128" s="16" customFormat="1" ht="12" thickBot="1">
      <c r="A465" s="196"/>
      <c r="B465" s="197">
        <v>38</v>
      </c>
      <c r="C465" s="196" t="s">
        <v>259</v>
      </c>
      <c r="D465" s="196"/>
      <c r="E465" s="198">
        <f>E466+E468</f>
        <v>20000</v>
      </c>
      <c r="F465" s="198">
        <f>F466+F468</f>
        <v>29000</v>
      </c>
      <c r="G465" s="198">
        <f>G466+G468</f>
        <v>0</v>
      </c>
      <c r="H465" s="227"/>
      <c r="I465" s="70"/>
      <c r="J465" s="26"/>
      <c r="K465" s="70"/>
      <c r="L465" s="70"/>
      <c r="M465" s="70"/>
      <c r="N465" s="70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  <c r="AB465" s="71"/>
      <c r="AC465" s="71"/>
      <c r="AD465" s="71"/>
      <c r="AE465" s="71"/>
      <c r="AF465" s="71"/>
      <c r="AG465" s="71"/>
      <c r="AH465" s="71"/>
      <c r="AI465" s="71"/>
      <c r="AJ465" s="71"/>
      <c r="AK465" s="71"/>
      <c r="AL465" s="71"/>
      <c r="AM465" s="71"/>
      <c r="AN465" s="71"/>
      <c r="AO465" s="71"/>
      <c r="AP465" s="71"/>
      <c r="AQ465" s="71"/>
      <c r="AR465" s="71"/>
      <c r="AS465" s="71"/>
      <c r="AT465" s="71"/>
      <c r="AU465" s="71"/>
      <c r="AV465" s="71"/>
      <c r="AW465" s="71"/>
      <c r="AX465" s="71"/>
      <c r="AY465" s="71"/>
      <c r="AZ465" s="71"/>
      <c r="BA465" s="71"/>
      <c r="BB465" s="71"/>
      <c r="BC465" s="71"/>
      <c r="BD465" s="71"/>
      <c r="BE465" s="71"/>
      <c r="BF465" s="71"/>
      <c r="BG465" s="71"/>
      <c r="BH465" s="71"/>
      <c r="BI465" s="71"/>
      <c r="BJ465" s="71"/>
      <c r="BK465" s="71"/>
      <c r="BL465" s="71"/>
      <c r="BM465" s="71"/>
      <c r="BN465" s="71"/>
      <c r="BO465" s="71"/>
      <c r="BP465" s="71"/>
      <c r="BQ465" s="71"/>
      <c r="BR465" s="71"/>
      <c r="BS465" s="71"/>
      <c r="BT465" s="71"/>
      <c r="BU465" s="71"/>
      <c r="BV465" s="71"/>
      <c r="BW465" s="71"/>
      <c r="BX465" s="71"/>
      <c r="BY465" s="71"/>
      <c r="BZ465" s="71"/>
      <c r="CA465" s="71"/>
      <c r="CB465" s="71"/>
      <c r="CC465" s="71"/>
      <c r="CD465" s="71"/>
      <c r="CE465" s="71"/>
      <c r="CF465" s="71"/>
      <c r="CG465" s="71"/>
      <c r="CH465" s="71"/>
      <c r="CI465" s="71"/>
      <c r="CJ465" s="71"/>
      <c r="CK465" s="71"/>
      <c r="CL465" s="71"/>
      <c r="CM465" s="71"/>
      <c r="CN465" s="71"/>
      <c r="CO465" s="71"/>
      <c r="CP465" s="71"/>
      <c r="CQ465" s="71"/>
      <c r="CR465" s="71"/>
      <c r="CS465" s="71"/>
      <c r="CT465" s="71"/>
      <c r="CU465" s="71"/>
      <c r="CV465" s="71"/>
      <c r="CW465" s="71"/>
      <c r="CX465" s="71"/>
      <c r="CY465" s="71"/>
      <c r="CZ465" s="71"/>
      <c r="DA465" s="71"/>
      <c r="DB465" s="71"/>
      <c r="DC465" s="71"/>
      <c r="DD465" s="71"/>
      <c r="DE465" s="71"/>
      <c r="DF465" s="71"/>
      <c r="DG465" s="71"/>
      <c r="DH465" s="71"/>
      <c r="DI465" s="71"/>
      <c r="DJ465" s="71"/>
      <c r="DK465" s="71"/>
      <c r="DL465" s="71"/>
      <c r="DM465" s="71"/>
      <c r="DN465" s="71"/>
      <c r="DO465" s="71"/>
      <c r="DP465" s="71"/>
      <c r="DQ465" s="71"/>
      <c r="DR465" s="71"/>
      <c r="DS465" s="71"/>
      <c r="DT465" s="71"/>
      <c r="DU465" s="71"/>
      <c r="DV465" s="71"/>
      <c r="DW465" s="71"/>
      <c r="DX465" s="71"/>
    </row>
    <row r="466" spans="1:128" s="114" customFormat="1" ht="12" thickBot="1">
      <c r="A466" s="70"/>
      <c r="B466" s="20">
        <v>383</v>
      </c>
      <c r="C466" s="70" t="s">
        <v>260</v>
      </c>
      <c r="D466" s="77"/>
      <c r="E466" s="84">
        <f>E467</f>
        <v>1000</v>
      </c>
      <c r="F466" s="84">
        <f>F467</f>
        <v>10000</v>
      </c>
      <c r="G466" s="84">
        <f>G467</f>
        <v>0</v>
      </c>
      <c r="H466" s="226"/>
      <c r="I466" s="70"/>
      <c r="J466" s="26"/>
      <c r="K466" s="70"/>
      <c r="L466" s="70"/>
      <c r="M466" s="70"/>
      <c r="N466" s="70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85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85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85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85"/>
      <c r="CG466" s="85"/>
      <c r="CH466" s="85"/>
      <c r="CI466" s="85"/>
      <c r="CJ466" s="85"/>
      <c r="CK466" s="85"/>
      <c r="CL466" s="85"/>
      <c r="CM466" s="85"/>
      <c r="CN466" s="85"/>
      <c r="CO466" s="85"/>
      <c r="CP466" s="85"/>
      <c r="CQ466" s="85"/>
      <c r="CR466" s="85"/>
      <c r="CS466" s="85"/>
      <c r="CT466" s="85"/>
      <c r="CU466" s="85"/>
      <c r="CV466" s="85"/>
      <c r="CW466" s="85"/>
      <c r="CX466" s="85"/>
      <c r="CY466" s="85"/>
      <c r="CZ466" s="85"/>
      <c r="DA466" s="85"/>
      <c r="DB466" s="85"/>
      <c r="DC466" s="85"/>
      <c r="DD466" s="85"/>
      <c r="DE466" s="85"/>
      <c r="DF466" s="85"/>
      <c r="DG466" s="85"/>
      <c r="DH466" s="85"/>
      <c r="DI466" s="85"/>
      <c r="DJ466" s="85"/>
      <c r="DK466" s="85"/>
      <c r="DL466" s="85"/>
      <c r="DM466" s="85"/>
      <c r="DN466" s="85"/>
      <c r="DO466" s="85"/>
      <c r="DP466" s="85"/>
      <c r="DQ466" s="85"/>
      <c r="DR466" s="85"/>
      <c r="DS466" s="85"/>
      <c r="DT466" s="85"/>
      <c r="DU466" s="85"/>
      <c r="DV466" s="85"/>
      <c r="DW466" s="85"/>
      <c r="DX466" s="85"/>
    </row>
    <row r="467" spans="1:128" s="16" customFormat="1" ht="12" thickBot="1">
      <c r="A467" s="70"/>
      <c r="B467" s="70">
        <v>3831</v>
      </c>
      <c r="C467" s="70" t="s">
        <v>261</v>
      </c>
      <c r="D467" s="77"/>
      <c r="E467" s="232">
        <v>1000</v>
      </c>
      <c r="F467" s="232">
        <v>10000</v>
      </c>
      <c r="G467" s="232"/>
      <c r="H467" s="226"/>
      <c r="I467" s="70"/>
      <c r="J467" s="26"/>
      <c r="K467" s="70"/>
      <c r="L467" s="70"/>
      <c r="M467" s="70"/>
      <c r="N467" s="70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  <c r="AC467" s="71"/>
      <c r="AD467" s="71"/>
      <c r="AE467" s="71"/>
      <c r="AF467" s="71"/>
      <c r="AG467" s="71"/>
      <c r="AH467" s="71"/>
      <c r="AI467" s="71"/>
      <c r="AJ467" s="71"/>
      <c r="AK467" s="71"/>
      <c r="AL467" s="71"/>
      <c r="AM467" s="71"/>
      <c r="AN467" s="71"/>
      <c r="AO467" s="71"/>
      <c r="AP467" s="71"/>
      <c r="AQ467" s="71"/>
      <c r="AR467" s="71"/>
      <c r="AS467" s="71"/>
      <c r="AT467" s="71"/>
      <c r="AU467" s="71"/>
      <c r="AV467" s="71"/>
      <c r="AW467" s="71"/>
      <c r="AX467" s="71"/>
      <c r="AY467" s="71"/>
      <c r="AZ467" s="71"/>
      <c r="BA467" s="71"/>
      <c r="BB467" s="71"/>
      <c r="BC467" s="71"/>
      <c r="BD467" s="71"/>
      <c r="BE467" s="71"/>
      <c r="BF467" s="71"/>
      <c r="BG467" s="71"/>
      <c r="BH467" s="71"/>
      <c r="BI467" s="71"/>
      <c r="BJ467" s="71"/>
      <c r="BK467" s="71"/>
      <c r="BL467" s="71"/>
      <c r="BM467" s="71"/>
      <c r="BN467" s="71"/>
      <c r="BO467" s="71"/>
      <c r="BP467" s="71"/>
      <c r="BQ467" s="71"/>
      <c r="BR467" s="71"/>
      <c r="BS467" s="71"/>
      <c r="BT467" s="71"/>
      <c r="BU467" s="71"/>
      <c r="BV467" s="71"/>
      <c r="BW467" s="71"/>
      <c r="BX467" s="71"/>
      <c r="BY467" s="71"/>
      <c r="BZ467" s="71"/>
      <c r="CA467" s="71"/>
      <c r="CB467" s="71"/>
      <c r="CC467" s="71"/>
      <c r="CD467" s="71"/>
      <c r="CE467" s="71"/>
      <c r="CF467" s="71"/>
      <c r="CG467" s="71"/>
      <c r="CH467" s="71"/>
      <c r="CI467" s="71"/>
      <c r="CJ467" s="71"/>
      <c r="CK467" s="71"/>
      <c r="CL467" s="71"/>
      <c r="CM467" s="71"/>
      <c r="CN467" s="71"/>
      <c r="CO467" s="71"/>
      <c r="CP467" s="71"/>
      <c r="CQ467" s="71"/>
      <c r="CR467" s="71"/>
      <c r="CS467" s="71"/>
      <c r="CT467" s="71"/>
      <c r="CU467" s="71"/>
      <c r="CV467" s="71"/>
      <c r="CW467" s="71"/>
      <c r="CX467" s="71"/>
      <c r="CY467" s="71"/>
      <c r="CZ467" s="71"/>
      <c r="DA467" s="71"/>
      <c r="DB467" s="71"/>
      <c r="DC467" s="71"/>
      <c r="DD467" s="71"/>
      <c r="DE467" s="71"/>
      <c r="DF467" s="71"/>
      <c r="DG467" s="71"/>
      <c r="DH467" s="71"/>
      <c r="DI467" s="71"/>
      <c r="DJ467" s="71"/>
      <c r="DK467" s="71"/>
      <c r="DL467" s="71"/>
      <c r="DM467" s="71"/>
      <c r="DN467" s="71"/>
      <c r="DO467" s="71"/>
      <c r="DP467" s="71"/>
      <c r="DQ467" s="71"/>
      <c r="DR467" s="71"/>
      <c r="DS467" s="71"/>
      <c r="DT467" s="71"/>
      <c r="DU467" s="71"/>
      <c r="DV467" s="71"/>
      <c r="DW467" s="71"/>
      <c r="DX467" s="71"/>
    </row>
    <row r="468" spans="1:128" s="80" customFormat="1" ht="15.75" thickBot="1">
      <c r="A468" s="70"/>
      <c r="B468" s="20">
        <v>385</v>
      </c>
      <c r="C468" s="70" t="s">
        <v>262</v>
      </c>
      <c r="D468" s="70"/>
      <c r="E468" s="84">
        <f>SUM(E469:E470)</f>
        <v>19000</v>
      </c>
      <c r="F468" s="84">
        <f>SUM(F469:F470)</f>
        <v>19000</v>
      </c>
      <c r="G468" s="84">
        <f>SUM(G469:G470)</f>
        <v>0</v>
      </c>
      <c r="H468" s="226"/>
      <c r="I468" s="70"/>
      <c r="J468" s="26"/>
      <c r="K468" s="70"/>
      <c r="L468" s="70"/>
      <c r="M468" s="70"/>
      <c r="N468" s="70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3"/>
      <c r="AB468" s="73"/>
      <c r="AC468" s="73"/>
      <c r="AD468" s="73"/>
      <c r="AE468" s="73"/>
      <c r="AF468" s="73"/>
      <c r="AG468" s="73"/>
      <c r="AH468" s="73"/>
      <c r="AI468" s="73"/>
      <c r="AJ468" s="73"/>
      <c r="AK468" s="73"/>
      <c r="AL468" s="73"/>
      <c r="AM468" s="73"/>
      <c r="AN468" s="73"/>
      <c r="AO468" s="73"/>
      <c r="AP468" s="73"/>
      <c r="AQ468" s="73"/>
      <c r="AR468" s="73"/>
      <c r="AS468" s="73"/>
      <c r="AT468" s="73"/>
      <c r="AU468" s="73"/>
      <c r="AV468" s="73"/>
      <c r="AW468" s="73"/>
      <c r="AX468" s="73"/>
      <c r="AY468" s="73"/>
      <c r="AZ468" s="73"/>
      <c r="BA468" s="73"/>
      <c r="BB468" s="73"/>
      <c r="BC468" s="73"/>
      <c r="BD468" s="73"/>
      <c r="BE468" s="73"/>
      <c r="BF468" s="73"/>
      <c r="BG468" s="73"/>
      <c r="BH468" s="73"/>
      <c r="BI468" s="73"/>
      <c r="BJ468" s="73"/>
      <c r="BK468" s="73"/>
      <c r="BL468" s="73"/>
      <c r="BM468" s="73"/>
      <c r="BN468" s="73"/>
      <c r="BO468" s="73"/>
      <c r="BP468" s="73"/>
      <c r="BQ468" s="73"/>
      <c r="BR468" s="73"/>
      <c r="BS468" s="73"/>
      <c r="BT468" s="73"/>
      <c r="BU468" s="73"/>
      <c r="BV468" s="73"/>
      <c r="BW468" s="73"/>
      <c r="BX468" s="73"/>
      <c r="BY468" s="73"/>
      <c r="BZ468" s="73"/>
      <c r="CA468" s="73"/>
      <c r="CB468" s="73"/>
      <c r="CC468" s="73"/>
      <c r="CD468" s="73"/>
      <c r="CE468" s="73"/>
      <c r="CF468" s="73"/>
      <c r="CG468" s="73"/>
      <c r="CH468" s="73"/>
      <c r="CI468" s="73"/>
      <c r="CJ468" s="73"/>
      <c r="CK468" s="73"/>
      <c r="CL468" s="73"/>
      <c r="CM468" s="73"/>
      <c r="CN468" s="73"/>
      <c r="CO468" s="73"/>
      <c r="CP468" s="73"/>
      <c r="CQ468" s="73"/>
      <c r="CR468" s="73"/>
      <c r="CS468" s="73"/>
      <c r="CT468" s="73"/>
      <c r="CU468" s="73"/>
      <c r="CV468" s="73"/>
      <c r="CW468" s="73"/>
      <c r="CX468" s="73"/>
      <c r="CY468" s="73"/>
      <c r="CZ468" s="73"/>
      <c r="DA468" s="73"/>
      <c r="DB468" s="73"/>
      <c r="DC468" s="73"/>
      <c r="DD468" s="73"/>
      <c r="DE468" s="73"/>
      <c r="DF468" s="73"/>
      <c r="DG468" s="73"/>
      <c r="DH468" s="73"/>
      <c r="DI468" s="73"/>
      <c r="DJ468" s="73"/>
      <c r="DK468" s="73"/>
      <c r="DL468" s="73"/>
      <c r="DM468" s="73"/>
      <c r="DN468" s="73"/>
      <c r="DO468" s="73"/>
      <c r="DP468" s="73"/>
      <c r="DQ468" s="73"/>
      <c r="DR468" s="73"/>
      <c r="DS468" s="73"/>
      <c r="DT468" s="73"/>
      <c r="DU468" s="73"/>
      <c r="DV468" s="73"/>
      <c r="DW468" s="73"/>
      <c r="DX468" s="73"/>
    </row>
    <row r="469" spans="1:128" s="83" customFormat="1" ht="12.75" thickBot="1">
      <c r="A469" s="70"/>
      <c r="B469" s="87">
        <v>3851</v>
      </c>
      <c r="C469" s="70" t="s">
        <v>263</v>
      </c>
      <c r="D469" s="70"/>
      <c r="E469" s="232">
        <v>14000</v>
      </c>
      <c r="F469" s="232">
        <v>14000</v>
      </c>
      <c r="G469" s="232"/>
      <c r="H469" s="226"/>
      <c r="I469" s="70"/>
      <c r="J469" s="26"/>
      <c r="K469" s="70"/>
      <c r="L469" s="70"/>
      <c r="M469" s="70"/>
      <c r="N469" s="70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8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8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8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8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82"/>
      <c r="CQ469" s="82"/>
      <c r="CR469" s="82"/>
      <c r="CS469" s="82"/>
      <c r="CT469" s="82"/>
      <c r="CU469" s="82"/>
      <c r="CV469" s="82"/>
      <c r="CW469" s="82"/>
      <c r="CX469" s="82"/>
      <c r="CY469" s="82"/>
      <c r="CZ469" s="82"/>
      <c r="DA469" s="82"/>
      <c r="DB469" s="82"/>
      <c r="DC469" s="82"/>
      <c r="DD469" s="82"/>
      <c r="DE469" s="82"/>
      <c r="DF469" s="82"/>
      <c r="DG469" s="82"/>
      <c r="DH469" s="82"/>
      <c r="DI469" s="82"/>
      <c r="DJ469" s="82"/>
      <c r="DK469" s="82"/>
      <c r="DL469" s="82"/>
      <c r="DM469" s="82"/>
      <c r="DN469" s="82"/>
      <c r="DO469" s="82"/>
      <c r="DP469" s="82"/>
      <c r="DQ469" s="82"/>
      <c r="DR469" s="82"/>
      <c r="DS469" s="82"/>
      <c r="DT469" s="82"/>
      <c r="DU469" s="82"/>
      <c r="DV469" s="82"/>
      <c r="DW469" s="82"/>
      <c r="DX469" s="82"/>
    </row>
    <row r="470" spans="1:128" s="114" customFormat="1" ht="12" thickBot="1">
      <c r="A470" s="70"/>
      <c r="B470" s="87">
        <v>3859</v>
      </c>
      <c r="C470" s="70" t="s">
        <v>264</v>
      </c>
      <c r="D470" s="70"/>
      <c r="E470" s="232">
        <v>5000</v>
      </c>
      <c r="F470" s="232">
        <v>5000</v>
      </c>
      <c r="G470" s="232">
        <v>0</v>
      </c>
      <c r="H470" s="226"/>
      <c r="I470" s="70"/>
      <c r="J470" s="26"/>
      <c r="K470" s="70"/>
      <c r="L470" s="70"/>
      <c r="M470" s="70"/>
      <c r="N470" s="70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85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85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85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85"/>
      <c r="CG470" s="85"/>
      <c r="CH470" s="85"/>
      <c r="CI470" s="85"/>
      <c r="CJ470" s="85"/>
      <c r="CK470" s="85"/>
      <c r="CL470" s="85"/>
      <c r="CM470" s="85"/>
      <c r="CN470" s="85"/>
      <c r="CO470" s="85"/>
      <c r="CP470" s="85"/>
      <c r="CQ470" s="85"/>
      <c r="CR470" s="85"/>
      <c r="CS470" s="85"/>
      <c r="CT470" s="85"/>
      <c r="CU470" s="85"/>
      <c r="CV470" s="85"/>
      <c r="CW470" s="85"/>
      <c r="CX470" s="85"/>
      <c r="CY470" s="85"/>
      <c r="CZ470" s="85"/>
      <c r="DA470" s="85"/>
      <c r="DB470" s="85"/>
      <c r="DC470" s="85"/>
      <c r="DD470" s="85"/>
      <c r="DE470" s="85"/>
      <c r="DF470" s="85"/>
      <c r="DG470" s="85"/>
      <c r="DH470" s="85"/>
      <c r="DI470" s="85"/>
      <c r="DJ470" s="85"/>
      <c r="DK470" s="85"/>
      <c r="DL470" s="85"/>
      <c r="DM470" s="85"/>
      <c r="DN470" s="85"/>
      <c r="DO470" s="85"/>
      <c r="DP470" s="85"/>
      <c r="DQ470" s="85"/>
      <c r="DR470" s="85"/>
      <c r="DS470" s="85"/>
      <c r="DT470" s="85"/>
      <c r="DU470" s="85"/>
      <c r="DV470" s="85"/>
      <c r="DW470" s="85"/>
      <c r="DX470" s="85"/>
    </row>
    <row r="471" spans="1:128" s="16" customFormat="1" ht="12" thickBot="1">
      <c r="A471" s="70" t="s">
        <v>357</v>
      </c>
      <c r="B471" s="70"/>
      <c r="C471" s="70"/>
      <c r="D471" s="70"/>
      <c r="E471" s="84">
        <v>85000</v>
      </c>
      <c r="F471" s="84"/>
      <c r="G471" s="84"/>
      <c r="H471" s="226"/>
      <c r="I471" s="70"/>
      <c r="J471" s="26"/>
      <c r="K471" s="70"/>
      <c r="L471" s="70"/>
      <c r="M471" s="70"/>
      <c r="N471" s="70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  <c r="AB471" s="71"/>
      <c r="AC471" s="71"/>
      <c r="AD471" s="71"/>
      <c r="AE471" s="71"/>
      <c r="AF471" s="71"/>
      <c r="AG471" s="71"/>
      <c r="AH471" s="71"/>
      <c r="AI471" s="71"/>
      <c r="AJ471" s="71"/>
      <c r="AK471" s="71"/>
      <c r="AL471" s="71"/>
      <c r="AM471" s="71"/>
      <c r="AN471" s="71"/>
      <c r="AO471" s="71"/>
      <c r="AP471" s="71"/>
      <c r="AQ471" s="71"/>
      <c r="AR471" s="71"/>
      <c r="AS471" s="71"/>
      <c r="AT471" s="71"/>
      <c r="AU471" s="71"/>
      <c r="AV471" s="71"/>
      <c r="AW471" s="71"/>
      <c r="AX471" s="71"/>
      <c r="AY471" s="71"/>
      <c r="AZ471" s="71"/>
      <c r="BA471" s="71"/>
      <c r="BB471" s="71"/>
      <c r="BC471" s="71"/>
      <c r="BD471" s="71"/>
      <c r="BE471" s="71"/>
      <c r="BF471" s="71"/>
      <c r="BG471" s="71"/>
      <c r="BH471" s="71"/>
      <c r="BI471" s="71"/>
      <c r="BJ471" s="71"/>
      <c r="BK471" s="71"/>
      <c r="BL471" s="71"/>
      <c r="BM471" s="71"/>
      <c r="BN471" s="71"/>
      <c r="BO471" s="71"/>
      <c r="BP471" s="71"/>
      <c r="BQ471" s="71"/>
      <c r="BR471" s="71"/>
      <c r="BS471" s="71"/>
      <c r="BT471" s="71"/>
      <c r="BU471" s="71"/>
      <c r="BV471" s="71"/>
      <c r="BW471" s="71"/>
      <c r="BX471" s="71"/>
      <c r="BY471" s="71"/>
      <c r="BZ471" s="71"/>
      <c r="CA471" s="71"/>
      <c r="CB471" s="71"/>
      <c r="CC471" s="71"/>
      <c r="CD471" s="71"/>
      <c r="CE471" s="71"/>
      <c r="CF471" s="71"/>
      <c r="CG471" s="71"/>
      <c r="CH471" s="71"/>
      <c r="CI471" s="71"/>
      <c r="CJ471" s="71"/>
      <c r="CK471" s="71"/>
      <c r="CL471" s="71"/>
      <c r="CM471" s="71"/>
      <c r="CN471" s="71"/>
      <c r="CO471" s="71"/>
      <c r="CP471" s="71"/>
      <c r="CQ471" s="71"/>
      <c r="CR471" s="71"/>
      <c r="CS471" s="71"/>
      <c r="CT471" s="71"/>
      <c r="CU471" s="71"/>
      <c r="CV471" s="71"/>
      <c r="CW471" s="71"/>
      <c r="CX471" s="71"/>
      <c r="CY471" s="71"/>
      <c r="CZ471" s="71"/>
      <c r="DA471" s="71"/>
      <c r="DB471" s="71"/>
      <c r="DC471" s="71"/>
      <c r="DD471" s="71"/>
      <c r="DE471" s="71"/>
      <c r="DF471" s="71"/>
      <c r="DG471" s="71"/>
      <c r="DH471" s="71"/>
      <c r="DI471" s="71"/>
      <c r="DJ471" s="71"/>
      <c r="DK471" s="71"/>
      <c r="DL471" s="71"/>
      <c r="DM471" s="71"/>
      <c r="DN471" s="71"/>
      <c r="DO471" s="71"/>
      <c r="DP471" s="71"/>
      <c r="DQ471" s="71"/>
      <c r="DR471" s="71"/>
      <c r="DS471" s="71"/>
      <c r="DT471" s="71"/>
      <c r="DU471" s="71"/>
      <c r="DV471" s="71"/>
      <c r="DW471" s="71"/>
      <c r="DX471" s="71"/>
    </row>
    <row r="472" spans="1:254" s="82" customFormat="1" ht="12.75" thickBot="1">
      <c r="A472" s="196"/>
      <c r="B472" s="197">
        <v>42</v>
      </c>
      <c r="C472" s="196" t="s">
        <v>265</v>
      </c>
      <c r="D472" s="196"/>
      <c r="E472" s="198">
        <f>E473+E478</f>
        <v>85000</v>
      </c>
      <c r="F472" s="198">
        <f>F473+F478</f>
        <v>666000</v>
      </c>
      <c r="G472" s="198">
        <f>G473+G478</f>
        <v>0</v>
      </c>
      <c r="H472" s="227">
        <f aca="true" t="shared" si="18" ref="H472:H477">F472/E472*100</f>
        <v>783.5294117647059</v>
      </c>
      <c r="I472" s="70"/>
      <c r="J472" s="26"/>
      <c r="K472" s="70"/>
      <c r="L472" s="70"/>
      <c r="M472" s="70"/>
      <c r="N472" s="70"/>
      <c r="DY472" s="149"/>
      <c r="DZ472" s="149"/>
      <c r="EA472" s="149"/>
      <c r="EB472" s="149"/>
      <c r="EC472" s="149"/>
      <c r="ED472" s="149"/>
      <c r="EE472" s="149"/>
      <c r="EF472" s="149"/>
      <c r="EG472" s="149"/>
      <c r="EH472" s="149"/>
      <c r="EI472" s="149"/>
      <c r="EJ472" s="149"/>
      <c r="EK472" s="149"/>
      <c r="EL472" s="149"/>
      <c r="EM472" s="149"/>
      <c r="EN472" s="149"/>
      <c r="EO472" s="149"/>
      <c r="EP472" s="149"/>
      <c r="EQ472" s="149"/>
      <c r="ER472" s="149"/>
      <c r="ES472" s="149"/>
      <c r="ET472" s="149"/>
      <c r="EU472" s="149"/>
      <c r="EV472" s="149"/>
      <c r="EW472" s="149"/>
      <c r="EX472" s="149"/>
      <c r="EY472" s="149"/>
      <c r="EZ472" s="149"/>
      <c r="FA472" s="149"/>
      <c r="FB472" s="149"/>
      <c r="FC472" s="149"/>
      <c r="FD472" s="149"/>
      <c r="FE472" s="149"/>
      <c r="FF472" s="149"/>
      <c r="FG472" s="149"/>
      <c r="FH472" s="149"/>
      <c r="FI472" s="149"/>
      <c r="FJ472" s="149"/>
      <c r="FK472" s="149"/>
      <c r="FL472" s="149"/>
      <c r="FM472" s="149"/>
      <c r="FN472" s="149"/>
      <c r="FO472" s="149"/>
      <c r="FP472" s="149"/>
      <c r="FQ472" s="149"/>
      <c r="FR472" s="149"/>
      <c r="FS472" s="149"/>
      <c r="FT472" s="149"/>
      <c r="FU472" s="149"/>
      <c r="FV472" s="149"/>
      <c r="FW472" s="149"/>
      <c r="FX472" s="149"/>
      <c r="FY472" s="149"/>
      <c r="FZ472" s="149"/>
      <c r="GA472" s="149"/>
      <c r="GB472" s="149"/>
      <c r="GC472" s="149"/>
      <c r="GD472" s="149"/>
      <c r="GE472" s="149"/>
      <c r="GF472" s="149"/>
      <c r="GG472" s="149"/>
      <c r="GH472" s="149"/>
      <c r="GI472" s="149"/>
      <c r="GJ472" s="149"/>
      <c r="GK472" s="149"/>
      <c r="GL472" s="149"/>
      <c r="GM472" s="149"/>
      <c r="GN472" s="149"/>
      <c r="GO472" s="149"/>
      <c r="GP472" s="149"/>
      <c r="GQ472" s="149"/>
      <c r="GR472" s="149"/>
      <c r="GS472" s="149"/>
      <c r="GT472" s="149"/>
      <c r="GU472" s="83"/>
      <c r="GV472" s="83"/>
      <c r="GW472" s="83"/>
      <c r="GX472" s="83"/>
      <c r="GY472" s="83"/>
      <c r="GZ472" s="83"/>
      <c r="HA472" s="83"/>
      <c r="HB472" s="83"/>
      <c r="HC472" s="83"/>
      <c r="HD472" s="83"/>
      <c r="HE472" s="83"/>
      <c r="HF472" s="83"/>
      <c r="HG472" s="83"/>
      <c r="HH472" s="83"/>
      <c r="HI472" s="83"/>
      <c r="HJ472" s="83"/>
      <c r="HK472" s="83"/>
      <c r="HL472" s="83"/>
      <c r="HM472" s="83"/>
      <c r="HN472" s="83"/>
      <c r="HO472" s="83"/>
      <c r="HP472" s="83"/>
      <c r="HQ472" s="83"/>
      <c r="HR472" s="83"/>
      <c r="HS472" s="83"/>
      <c r="HT472" s="83"/>
      <c r="HU472" s="83"/>
      <c r="HV472" s="83"/>
      <c r="HW472" s="83"/>
      <c r="HX472" s="83"/>
      <c r="HY472" s="83"/>
      <c r="HZ472" s="83"/>
      <c r="IA472" s="83"/>
      <c r="IB472" s="83"/>
      <c r="IC472" s="83"/>
      <c r="ID472" s="83"/>
      <c r="IE472" s="83"/>
      <c r="IF472" s="83"/>
      <c r="IG472" s="83"/>
      <c r="IH472" s="83"/>
      <c r="II472" s="83"/>
      <c r="IJ472" s="83"/>
      <c r="IK472" s="83"/>
      <c r="IL472" s="83"/>
      <c r="IM472" s="83"/>
      <c r="IN472" s="83"/>
      <c r="IO472" s="83"/>
      <c r="IP472" s="83"/>
      <c r="IQ472" s="83"/>
      <c r="IR472" s="83"/>
      <c r="IS472" s="83"/>
      <c r="IT472" s="83"/>
    </row>
    <row r="473" spans="1:254" s="85" customFormat="1" ht="12" thickBot="1">
      <c r="A473" s="70"/>
      <c r="B473" s="20">
        <v>422</v>
      </c>
      <c r="C473" s="70" t="s">
        <v>266</v>
      </c>
      <c r="D473" s="70"/>
      <c r="E473" s="84">
        <f>SUM(E474:E477)</f>
        <v>50000</v>
      </c>
      <c r="F473" s="84">
        <f>SUM(F474:F477)</f>
        <v>661000</v>
      </c>
      <c r="G473" s="84">
        <f>SUM(G474:G477)</f>
        <v>0</v>
      </c>
      <c r="H473" s="226">
        <f t="shared" si="18"/>
        <v>1322</v>
      </c>
      <c r="I473" s="70"/>
      <c r="J473" s="26"/>
      <c r="K473" s="70"/>
      <c r="L473" s="70"/>
      <c r="M473" s="70"/>
      <c r="N473" s="70"/>
      <c r="DY473" s="150"/>
      <c r="DZ473" s="150"/>
      <c r="EA473" s="150"/>
      <c r="EB473" s="150"/>
      <c r="EC473" s="150"/>
      <c r="ED473" s="150"/>
      <c r="EE473" s="150"/>
      <c r="EF473" s="150"/>
      <c r="EG473" s="150"/>
      <c r="EH473" s="150"/>
      <c r="EI473" s="150"/>
      <c r="EJ473" s="150"/>
      <c r="EK473" s="150"/>
      <c r="EL473" s="150"/>
      <c r="EM473" s="150"/>
      <c r="EN473" s="150"/>
      <c r="EO473" s="150"/>
      <c r="EP473" s="150"/>
      <c r="EQ473" s="150"/>
      <c r="ER473" s="150"/>
      <c r="ES473" s="150"/>
      <c r="ET473" s="150"/>
      <c r="EU473" s="150"/>
      <c r="EV473" s="150"/>
      <c r="EW473" s="150"/>
      <c r="EX473" s="150"/>
      <c r="EY473" s="150"/>
      <c r="EZ473" s="150"/>
      <c r="FA473" s="150"/>
      <c r="FB473" s="150"/>
      <c r="FC473" s="150"/>
      <c r="FD473" s="150"/>
      <c r="FE473" s="150"/>
      <c r="FF473" s="150"/>
      <c r="FG473" s="150"/>
      <c r="FH473" s="150"/>
      <c r="FI473" s="150"/>
      <c r="FJ473" s="150"/>
      <c r="FK473" s="150"/>
      <c r="FL473" s="150"/>
      <c r="FM473" s="150"/>
      <c r="FN473" s="150"/>
      <c r="FO473" s="150"/>
      <c r="FP473" s="150"/>
      <c r="FQ473" s="150"/>
      <c r="FR473" s="150"/>
      <c r="FS473" s="150"/>
      <c r="FT473" s="150"/>
      <c r="FU473" s="150"/>
      <c r="FV473" s="150"/>
      <c r="FW473" s="150"/>
      <c r="FX473" s="150"/>
      <c r="FY473" s="150"/>
      <c r="FZ473" s="150"/>
      <c r="GA473" s="150"/>
      <c r="GB473" s="150"/>
      <c r="GC473" s="150"/>
      <c r="GD473" s="150"/>
      <c r="GE473" s="150"/>
      <c r="GF473" s="150"/>
      <c r="GG473" s="150"/>
      <c r="GH473" s="150"/>
      <c r="GI473" s="150"/>
      <c r="GJ473" s="150"/>
      <c r="GK473" s="150"/>
      <c r="GL473" s="150"/>
      <c r="GM473" s="150"/>
      <c r="GN473" s="150"/>
      <c r="GO473" s="150"/>
      <c r="GP473" s="150"/>
      <c r="GQ473" s="150"/>
      <c r="GR473" s="150"/>
      <c r="GS473" s="150"/>
      <c r="GT473" s="150"/>
      <c r="GU473" s="114"/>
      <c r="GV473" s="114"/>
      <c r="GW473" s="114"/>
      <c r="GX473" s="114"/>
      <c r="GY473" s="114"/>
      <c r="GZ473" s="114"/>
      <c r="HA473" s="114"/>
      <c r="HB473" s="114"/>
      <c r="HC473" s="114"/>
      <c r="HD473" s="114"/>
      <c r="HE473" s="114"/>
      <c r="HF473" s="114"/>
      <c r="HG473" s="114"/>
      <c r="HH473" s="114"/>
      <c r="HI473" s="114"/>
      <c r="HJ473" s="114"/>
      <c r="HK473" s="114"/>
      <c r="HL473" s="114"/>
      <c r="HM473" s="114"/>
      <c r="HN473" s="114"/>
      <c r="HO473" s="114"/>
      <c r="HP473" s="114"/>
      <c r="HQ473" s="114"/>
      <c r="HR473" s="114"/>
      <c r="HS473" s="114"/>
      <c r="HT473" s="114"/>
      <c r="HU473" s="114"/>
      <c r="HV473" s="114"/>
      <c r="HW473" s="114"/>
      <c r="HX473" s="114"/>
      <c r="HY473" s="114"/>
      <c r="HZ473" s="114"/>
      <c r="IA473" s="114"/>
      <c r="IB473" s="114"/>
      <c r="IC473" s="114"/>
      <c r="ID473" s="114"/>
      <c r="IE473" s="114"/>
      <c r="IF473" s="114"/>
      <c r="IG473" s="114"/>
      <c r="IH473" s="114"/>
      <c r="II473" s="114"/>
      <c r="IJ473" s="114"/>
      <c r="IK473" s="114"/>
      <c r="IL473" s="114"/>
      <c r="IM473" s="114"/>
      <c r="IN473" s="114"/>
      <c r="IO473" s="114"/>
      <c r="IP473" s="114"/>
      <c r="IQ473" s="114"/>
      <c r="IR473" s="114"/>
      <c r="IS473" s="114"/>
      <c r="IT473" s="114"/>
    </row>
    <row r="474" spans="1:202" ht="12">
      <c r="A474" s="70"/>
      <c r="B474" s="87">
        <v>4221</v>
      </c>
      <c r="C474" s="70" t="s">
        <v>267</v>
      </c>
      <c r="D474" s="70"/>
      <c r="E474" s="232">
        <v>15000</v>
      </c>
      <c r="F474" s="232">
        <v>50000</v>
      </c>
      <c r="G474" s="232">
        <v>0</v>
      </c>
      <c r="H474" s="226">
        <f t="shared" si="18"/>
        <v>333.33333333333337</v>
      </c>
      <c r="I474" s="70"/>
      <c r="J474" s="26"/>
      <c r="K474" s="5"/>
      <c r="L474" s="3"/>
      <c r="M474" s="3"/>
      <c r="N474" s="3"/>
      <c r="DY474" s="151"/>
      <c r="DZ474" s="151"/>
      <c r="EA474" s="151"/>
      <c r="EB474" s="151"/>
      <c r="EC474" s="151"/>
      <c r="ED474" s="151"/>
      <c r="EE474" s="151"/>
      <c r="EF474" s="151"/>
      <c r="EG474" s="151"/>
      <c r="EH474" s="151"/>
      <c r="EI474" s="151"/>
      <c r="EJ474" s="151"/>
      <c r="EK474" s="151"/>
      <c r="EL474" s="151"/>
      <c r="EM474" s="151"/>
      <c r="EN474" s="151"/>
      <c r="EO474" s="151"/>
      <c r="EP474" s="151"/>
      <c r="EQ474" s="151"/>
      <c r="ER474" s="151"/>
      <c r="ES474" s="151"/>
      <c r="ET474" s="151"/>
      <c r="EU474" s="151"/>
      <c r="EV474" s="151"/>
      <c r="EW474" s="151"/>
      <c r="EX474" s="151"/>
      <c r="EY474" s="151"/>
      <c r="EZ474" s="151"/>
      <c r="FA474" s="151"/>
      <c r="FB474" s="151"/>
      <c r="FC474" s="151"/>
      <c r="FD474" s="151"/>
      <c r="FE474" s="151"/>
      <c r="FF474" s="151"/>
      <c r="FG474" s="151"/>
      <c r="FH474" s="151"/>
      <c r="FI474" s="151"/>
      <c r="FJ474" s="151"/>
      <c r="FK474" s="151"/>
      <c r="FL474" s="151"/>
      <c r="FM474" s="151"/>
      <c r="FN474" s="151"/>
      <c r="FO474" s="151"/>
      <c r="FP474" s="151"/>
      <c r="FQ474" s="151"/>
      <c r="FR474" s="151"/>
      <c r="FS474" s="151"/>
      <c r="FT474" s="151"/>
      <c r="FU474" s="151"/>
      <c r="FV474" s="151"/>
      <c r="FW474" s="151"/>
      <c r="FX474" s="151"/>
      <c r="FY474" s="151"/>
      <c r="FZ474" s="151"/>
      <c r="GA474" s="151"/>
      <c r="GB474" s="151"/>
      <c r="GC474" s="151"/>
      <c r="GD474" s="151"/>
      <c r="GE474" s="151"/>
      <c r="GF474" s="151"/>
      <c r="GG474" s="151"/>
      <c r="GH474" s="151"/>
      <c r="GI474" s="151"/>
      <c r="GJ474" s="151"/>
      <c r="GK474" s="151"/>
      <c r="GL474" s="151"/>
      <c r="GM474" s="151"/>
      <c r="GN474" s="151"/>
      <c r="GO474" s="151"/>
      <c r="GP474" s="151"/>
      <c r="GQ474" s="151"/>
      <c r="GR474" s="151"/>
      <c r="GS474" s="151"/>
      <c r="GT474" s="151"/>
    </row>
    <row r="475" spans="1:202" ht="12">
      <c r="A475" s="70"/>
      <c r="B475" s="87">
        <v>4222</v>
      </c>
      <c r="C475" s="70" t="s">
        <v>268</v>
      </c>
      <c r="D475" s="70"/>
      <c r="E475" s="232">
        <v>5000</v>
      </c>
      <c r="F475" s="232">
        <v>15000</v>
      </c>
      <c r="G475" s="232">
        <v>0</v>
      </c>
      <c r="H475" s="226">
        <f t="shared" si="18"/>
        <v>300</v>
      </c>
      <c r="I475" s="70"/>
      <c r="J475" s="26"/>
      <c r="K475" s="5"/>
      <c r="L475" s="3"/>
      <c r="M475" s="3"/>
      <c r="N475" s="3"/>
      <c r="DY475" s="151"/>
      <c r="DZ475" s="151"/>
      <c r="EA475" s="151"/>
      <c r="EB475" s="151"/>
      <c r="EC475" s="151"/>
      <c r="ED475" s="151"/>
      <c r="EE475" s="151"/>
      <c r="EF475" s="151"/>
      <c r="EG475" s="151"/>
      <c r="EH475" s="151"/>
      <c r="EI475" s="151"/>
      <c r="EJ475" s="151"/>
      <c r="EK475" s="151"/>
      <c r="EL475" s="151"/>
      <c r="EM475" s="151"/>
      <c r="EN475" s="151"/>
      <c r="EO475" s="151"/>
      <c r="EP475" s="151"/>
      <c r="EQ475" s="151"/>
      <c r="ER475" s="151"/>
      <c r="ES475" s="151"/>
      <c r="ET475" s="151"/>
      <c r="EU475" s="151"/>
      <c r="EV475" s="151"/>
      <c r="EW475" s="151"/>
      <c r="EX475" s="151"/>
      <c r="EY475" s="151"/>
      <c r="EZ475" s="151"/>
      <c r="FA475" s="151"/>
      <c r="FB475" s="151"/>
      <c r="FC475" s="151"/>
      <c r="FD475" s="151"/>
      <c r="FE475" s="151"/>
      <c r="FF475" s="151"/>
      <c r="FG475" s="151"/>
      <c r="FH475" s="151"/>
      <c r="FI475" s="151"/>
      <c r="FJ475" s="151"/>
      <c r="FK475" s="151"/>
      <c r="FL475" s="151"/>
      <c r="FM475" s="151"/>
      <c r="FN475" s="151"/>
      <c r="FO475" s="151"/>
      <c r="FP475" s="151"/>
      <c r="FQ475" s="151"/>
      <c r="FR475" s="151"/>
      <c r="FS475" s="151"/>
      <c r="FT475" s="151"/>
      <c r="FU475" s="151"/>
      <c r="FV475" s="151"/>
      <c r="FW475" s="151"/>
      <c r="FX475" s="151"/>
      <c r="FY475" s="151"/>
      <c r="FZ475" s="151"/>
      <c r="GA475" s="151"/>
      <c r="GB475" s="151"/>
      <c r="GC475" s="151"/>
      <c r="GD475" s="151"/>
      <c r="GE475" s="151"/>
      <c r="GF475" s="151"/>
      <c r="GG475" s="151"/>
      <c r="GH475" s="151"/>
      <c r="GI475" s="151"/>
      <c r="GJ475" s="151"/>
      <c r="GK475" s="151"/>
      <c r="GL475" s="151"/>
      <c r="GM475" s="151"/>
      <c r="GN475" s="151"/>
      <c r="GO475" s="151"/>
      <c r="GP475" s="151"/>
      <c r="GQ475" s="151"/>
      <c r="GR475" s="151"/>
      <c r="GS475" s="151"/>
      <c r="GT475" s="151"/>
    </row>
    <row r="476" spans="1:202" ht="12">
      <c r="A476" s="70"/>
      <c r="B476" s="87">
        <v>4223</v>
      </c>
      <c r="C476" s="70" t="s">
        <v>269</v>
      </c>
      <c r="D476" s="70"/>
      <c r="E476" s="232">
        <v>15000</v>
      </c>
      <c r="F476" s="232">
        <v>100000</v>
      </c>
      <c r="G476" s="232">
        <v>0</v>
      </c>
      <c r="H476" s="226">
        <f t="shared" si="18"/>
        <v>666.6666666666667</v>
      </c>
      <c r="I476" s="70"/>
      <c r="J476" s="26"/>
      <c r="K476" s="5"/>
      <c r="L476" s="3"/>
      <c r="M476" s="3"/>
      <c r="N476" s="3"/>
      <c r="DY476" s="151"/>
      <c r="DZ476" s="151"/>
      <c r="EA476" s="151"/>
      <c r="EB476" s="151"/>
      <c r="EC476" s="151"/>
      <c r="ED476" s="151"/>
      <c r="EE476" s="151"/>
      <c r="EF476" s="151"/>
      <c r="EG476" s="151"/>
      <c r="EH476" s="151"/>
      <c r="EI476" s="151"/>
      <c r="EJ476" s="151"/>
      <c r="EK476" s="151"/>
      <c r="EL476" s="151"/>
      <c r="EM476" s="151"/>
      <c r="EN476" s="151"/>
      <c r="EO476" s="151"/>
      <c r="EP476" s="151"/>
      <c r="EQ476" s="151"/>
      <c r="ER476" s="151"/>
      <c r="ES476" s="151"/>
      <c r="ET476" s="151"/>
      <c r="EU476" s="151"/>
      <c r="EV476" s="151"/>
      <c r="EW476" s="151"/>
      <c r="EX476" s="151"/>
      <c r="EY476" s="151"/>
      <c r="EZ476" s="151"/>
      <c r="FA476" s="151"/>
      <c r="FB476" s="151"/>
      <c r="FC476" s="151"/>
      <c r="FD476" s="151"/>
      <c r="FE476" s="151"/>
      <c r="FF476" s="151"/>
      <c r="FG476" s="151"/>
      <c r="FH476" s="151"/>
      <c r="FI476" s="151"/>
      <c r="FJ476" s="151"/>
      <c r="FK476" s="151"/>
      <c r="FL476" s="151"/>
      <c r="FM476" s="151"/>
      <c r="FN476" s="151"/>
      <c r="FO476" s="151"/>
      <c r="FP476" s="151"/>
      <c r="FQ476" s="151"/>
      <c r="FR476" s="151"/>
      <c r="FS476" s="151"/>
      <c r="FT476" s="151"/>
      <c r="FU476" s="151"/>
      <c r="FV476" s="151"/>
      <c r="FW476" s="151"/>
      <c r="FX476" s="151"/>
      <c r="FY476" s="151"/>
      <c r="FZ476" s="151"/>
      <c r="GA476" s="151"/>
      <c r="GB476" s="151"/>
      <c r="GC476" s="151"/>
      <c r="GD476" s="151"/>
      <c r="GE476" s="151"/>
      <c r="GF476" s="151"/>
      <c r="GG476" s="151"/>
      <c r="GH476" s="151"/>
      <c r="GI476" s="151"/>
      <c r="GJ476" s="151"/>
      <c r="GK476" s="151"/>
      <c r="GL476" s="151"/>
      <c r="GM476" s="151"/>
      <c r="GN476" s="151"/>
      <c r="GO476" s="151"/>
      <c r="GP476" s="151"/>
      <c r="GQ476" s="151"/>
      <c r="GR476" s="151"/>
      <c r="GS476" s="151"/>
      <c r="GT476" s="151"/>
    </row>
    <row r="477" spans="1:202" ht="12">
      <c r="A477" s="70"/>
      <c r="B477" s="87">
        <v>4227</v>
      </c>
      <c r="C477" s="70" t="s">
        <v>270</v>
      </c>
      <c r="D477" s="70"/>
      <c r="E477" s="232">
        <v>15000</v>
      </c>
      <c r="F477" s="232">
        <v>496000</v>
      </c>
      <c r="G477" s="232"/>
      <c r="H477" s="226">
        <f t="shared" si="18"/>
        <v>3306.666666666667</v>
      </c>
      <c r="I477" s="70"/>
      <c r="J477" s="26"/>
      <c r="K477" s="5"/>
      <c r="L477" s="3"/>
      <c r="M477" s="3"/>
      <c r="N477" s="3"/>
      <c r="DY477" s="151"/>
      <c r="DZ477" s="151"/>
      <c r="EA477" s="151"/>
      <c r="EB477" s="151"/>
      <c r="EC477" s="151"/>
      <c r="ED477" s="151"/>
      <c r="EE477" s="151"/>
      <c r="EF477" s="151"/>
      <c r="EG477" s="151"/>
      <c r="EH477" s="151"/>
      <c r="EI477" s="151"/>
      <c r="EJ477" s="151"/>
      <c r="EK477" s="151"/>
      <c r="EL477" s="151"/>
      <c r="EM477" s="151"/>
      <c r="EN477" s="151"/>
      <c r="EO477" s="151"/>
      <c r="EP477" s="151"/>
      <c r="EQ477" s="151"/>
      <c r="ER477" s="151"/>
      <c r="ES477" s="151"/>
      <c r="ET477" s="151"/>
      <c r="EU477" s="151"/>
      <c r="EV477" s="151"/>
      <c r="EW477" s="151"/>
      <c r="EX477" s="151"/>
      <c r="EY477" s="151"/>
      <c r="EZ477" s="151"/>
      <c r="FA477" s="151"/>
      <c r="FB477" s="151"/>
      <c r="FC477" s="151"/>
      <c r="FD477" s="151"/>
      <c r="FE477" s="151"/>
      <c r="FF477" s="151"/>
      <c r="FG477" s="151"/>
      <c r="FH477" s="151"/>
      <c r="FI477" s="151"/>
      <c r="FJ477" s="151"/>
      <c r="FK477" s="151"/>
      <c r="FL477" s="151"/>
      <c r="FM477" s="151"/>
      <c r="FN477" s="151"/>
      <c r="FO477" s="151"/>
      <c r="FP477" s="151"/>
      <c r="FQ477" s="151"/>
      <c r="FR477" s="151"/>
      <c r="FS477" s="151"/>
      <c r="FT477" s="151"/>
      <c r="FU477" s="151"/>
      <c r="FV477" s="151"/>
      <c r="FW477" s="151"/>
      <c r="FX477" s="151"/>
      <c r="FY477" s="151"/>
      <c r="FZ477" s="151"/>
      <c r="GA477" s="151"/>
      <c r="GB477" s="151"/>
      <c r="GC477" s="151"/>
      <c r="GD477" s="151"/>
      <c r="GE477" s="151"/>
      <c r="GF477" s="151"/>
      <c r="GG477" s="151"/>
      <c r="GH477" s="151"/>
      <c r="GI477" s="151"/>
      <c r="GJ477" s="151"/>
      <c r="GK477" s="151"/>
      <c r="GL477" s="151"/>
      <c r="GM477" s="151"/>
      <c r="GN477" s="151"/>
      <c r="GO477" s="151"/>
      <c r="GP477" s="151"/>
      <c r="GQ477" s="151"/>
      <c r="GR477" s="151"/>
      <c r="GS477" s="151"/>
      <c r="GT477" s="151"/>
    </row>
    <row r="478" spans="1:202" ht="12">
      <c r="A478" s="70"/>
      <c r="B478" s="20">
        <v>426</v>
      </c>
      <c r="C478" s="70" t="s">
        <v>271</v>
      </c>
      <c r="D478" s="70"/>
      <c r="E478" s="84">
        <f>E479</f>
        <v>35000</v>
      </c>
      <c r="F478" s="84">
        <f>F479</f>
        <v>5000</v>
      </c>
      <c r="G478" s="84">
        <f>G479</f>
        <v>0</v>
      </c>
      <c r="H478" s="226"/>
      <c r="I478" s="70"/>
      <c r="J478" s="26"/>
      <c r="K478" s="5"/>
      <c r="L478" s="3"/>
      <c r="M478" s="3"/>
      <c r="N478" s="3"/>
      <c r="DY478" s="151"/>
      <c r="DZ478" s="151"/>
      <c r="EA478" s="151"/>
      <c r="EB478" s="151"/>
      <c r="EC478" s="151"/>
      <c r="ED478" s="151"/>
      <c r="EE478" s="151"/>
      <c r="EF478" s="151"/>
      <c r="EG478" s="151"/>
      <c r="EH478" s="151"/>
      <c r="EI478" s="151"/>
      <c r="EJ478" s="151"/>
      <c r="EK478" s="151"/>
      <c r="EL478" s="151"/>
      <c r="EM478" s="151"/>
      <c r="EN478" s="151"/>
      <c r="EO478" s="151"/>
      <c r="EP478" s="151"/>
      <c r="EQ478" s="151"/>
      <c r="ER478" s="151"/>
      <c r="ES478" s="151"/>
      <c r="ET478" s="151"/>
      <c r="EU478" s="151"/>
      <c r="EV478" s="151"/>
      <c r="EW478" s="151"/>
      <c r="EX478" s="151"/>
      <c r="EY478" s="151"/>
      <c r="EZ478" s="151"/>
      <c r="FA478" s="151"/>
      <c r="FB478" s="151"/>
      <c r="FC478" s="151"/>
      <c r="FD478" s="151"/>
      <c r="FE478" s="151"/>
      <c r="FF478" s="151"/>
      <c r="FG478" s="151"/>
      <c r="FH478" s="151"/>
      <c r="FI478" s="151"/>
      <c r="FJ478" s="151"/>
      <c r="FK478" s="151"/>
      <c r="FL478" s="151"/>
      <c r="FM478" s="151"/>
      <c r="FN478" s="151"/>
      <c r="FO478" s="151"/>
      <c r="FP478" s="151"/>
      <c r="FQ478" s="151"/>
      <c r="FR478" s="151"/>
      <c r="FS478" s="151"/>
      <c r="FT478" s="151"/>
      <c r="FU478" s="151"/>
      <c r="FV478" s="151"/>
      <c r="FW478" s="151"/>
      <c r="FX478" s="151"/>
      <c r="FY478" s="151"/>
      <c r="FZ478" s="151"/>
      <c r="GA478" s="151"/>
      <c r="GB478" s="151"/>
      <c r="GC478" s="151"/>
      <c r="GD478" s="151"/>
      <c r="GE478" s="151"/>
      <c r="GF478" s="151"/>
      <c r="GG478" s="151"/>
      <c r="GH478" s="151"/>
      <c r="GI478" s="151"/>
      <c r="GJ478" s="151"/>
      <c r="GK478" s="151"/>
      <c r="GL478" s="151"/>
      <c r="GM478" s="151"/>
      <c r="GN478" s="151"/>
      <c r="GO478" s="151"/>
      <c r="GP478" s="151"/>
      <c r="GQ478" s="151"/>
      <c r="GR478" s="151"/>
      <c r="GS478" s="151"/>
      <c r="GT478" s="151"/>
    </row>
    <row r="479" spans="1:202" ht="12">
      <c r="A479" s="70"/>
      <c r="B479" s="87">
        <v>4262</v>
      </c>
      <c r="C479" s="70" t="s">
        <v>272</v>
      </c>
      <c r="D479" s="70"/>
      <c r="E479" s="232">
        <v>35000</v>
      </c>
      <c r="F479" s="232">
        <v>5000</v>
      </c>
      <c r="G479" s="232"/>
      <c r="H479" s="226"/>
      <c r="I479" s="70"/>
      <c r="J479" s="26"/>
      <c r="K479" s="5"/>
      <c r="L479" s="3"/>
      <c r="M479" s="3"/>
      <c r="N479" s="3"/>
      <c r="DY479" s="151"/>
      <c r="DZ479" s="151"/>
      <c r="EA479" s="151"/>
      <c r="EB479" s="151"/>
      <c r="EC479" s="151"/>
      <c r="ED479" s="151"/>
      <c r="EE479" s="151"/>
      <c r="EF479" s="151"/>
      <c r="EG479" s="151"/>
      <c r="EH479" s="151"/>
      <c r="EI479" s="151"/>
      <c r="EJ479" s="151"/>
      <c r="EK479" s="151"/>
      <c r="EL479" s="151"/>
      <c r="EM479" s="151"/>
      <c r="EN479" s="151"/>
      <c r="EO479" s="151"/>
      <c r="EP479" s="151"/>
      <c r="EQ479" s="151"/>
      <c r="ER479" s="151"/>
      <c r="ES479" s="151"/>
      <c r="ET479" s="151"/>
      <c r="EU479" s="151"/>
      <c r="EV479" s="151"/>
      <c r="EW479" s="151"/>
      <c r="EX479" s="151"/>
      <c r="EY479" s="151"/>
      <c r="EZ479" s="151"/>
      <c r="FA479" s="151"/>
      <c r="FB479" s="151"/>
      <c r="FC479" s="151"/>
      <c r="FD479" s="151"/>
      <c r="FE479" s="151"/>
      <c r="FF479" s="151"/>
      <c r="FG479" s="151"/>
      <c r="FH479" s="151"/>
      <c r="FI479" s="151"/>
      <c r="FJ479" s="151"/>
      <c r="FK479" s="151"/>
      <c r="FL479" s="151"/>
      <c r="FM479" s="151"/>
      <c r="FN479" s="151"/>
      <c r="FO479" s="151"/>
      <c r="FP479" s="151"/>
      <c r="FQ479" s="151"/>
      <c r="FR479" s="151"/>
      <c r="FS479" s="151"/>
      <c r="FT479" s="151"/>
      <c r="FU479" s="151"/>
      <c r="FV479" s="151"/>
      <c r="FW479" s="151"/>
      <c r="FX479" s="151"/>
      <c r="FY479" s="151"/>
      <c r="FZ479" s="151"/>
      <c r="GA479" s="151"/>
      <c r="GB479" s="151"/>
      <c r="GC479" s="151"/>
      <c r="GD479" s="151"/>
      <c r="GE479" s="151"/>
      <c r="GF479" s="151"/>
      <c r="GG479" s="151"/>
      <c r="GH479" s="151"/>
      <c r="GI479" s="151"/>
      <c r="GJ479" s="151"/>
      <c r="GK479" s="151"/>
      <c r="GL479" s="151"/>
      <c r="GM479" s="151"/>
      <c r="GN479" s="151"/>
      <c r="GO479" s="151"/>
      <c r="GP479" s="151"/>
      <c r="GQ479" s="151"/>
      <c r="GR479" s="151"/>
      <c r="GS479" s="151"/>
      <c r="GT479" s="151"/>
    </row>
    <row r="480" spans="1:202" ht="12">
      <c r="A480" s="65" t="s">
        <v>273</v>
      </c>
      <c r="B480" s="65"/>
      <c r="C480" s="65"/>
      <c r="D480" s="65"/>
      <c r="E480" s="81">
        <f>E482+E490</f>
        <v>140000</v>
      </c>
      <c r="F480" s="81">
        <f>F482+F490</f>
        <v>70000</v>
      </c>
      <c r="G480" s="81">
        <f>G482+G490</f>
        <v>212178.5</v>
      </c>
      <c r="H480" s="223">
        <f>F480*100/E480</f>
        <v>50</v>
      </c>
      <c r="I480" s="70"/>
      <c r="J480" s="26"/>
      <c r="K480" s="5"/>
      <c r="L480" s="3"/>
      <c r="M480" s="3"/>
      <c r="N480" s="3"/>
      <c r="DY480" s="151"/>
      <c r="DZ480" s="151"/>
      <c r="EA480" s="151"/>
      <c r="EB480" s="151"/>
      <c r="EC480" s="151"/>
      <c r="ED480" s="151"/>
      <c r="EE480" s="151"/>
      <c r="EF480" s="151"/>
      <c r="EG480" s="151"/>
      <c r="EH480" s="151"/>
      <c r="EI480" s="151"/>
      <c r="EJ480" s="151"/>
      <c r="EK480" s="151"/>
      <c r="EL480" s="151"/>
      <c r="EM480" s="151"/>
      <c r="EN480" s="151"/>
      <c r="EO480" s="151"/>
      <c r="EP480" s="151"/>
      <c r="EQ480" s="151"/>
      <c r="ER480" s="151"/>
      <c r="ES480" s="151"/>
      <c r="ET480" s="151"/>
      <c r="EU480" s="151"/>
      <c r="EV480" s="151"/>
      <c r="EW480" s="151"/>
      <c r="EX480" s="151"/>
      <c r="EY480" s="151"/>
      <c r="EZ480" s="151"/>
      <c r="FA480" s="151"/>
      <c r="FB480" s="151"/>
      <c r="FC480" s="151"/>
      <c r="FD480" s="151"/>
      <c r="FE480" s="151"/>
      <c r="FF480" s="151"/>
      <c r="FG480" s="151"/>
      <c r="FH480" s="151"/>
      <c r="FI480" s="151"/>
      <c r="FJ480" s="151"/>
      <c r="FK480" s="151"/>
      <c r="FL480" s="151"/>
      <c r="FM480" s="151"/>
      <c r="FN480" s="151"/>
      <c r="FO480" s="151"/>
      <c r="FP480" s="151"/>
      <c r="FQ480" s="151"/>
      <c r="FR480" s="151"/>
      <c r="FS480" s="151"/>
      <c r="FT480" s="151"/>
      <c r="FU480" s="151"/>
      <c r="FV480" s="151"/>
      <c r="FW480" s="151"/>
      <c r="FX480" s="151"/>
      <c r="FY480" s="151"/>
      <c r="FZ480" s="151"/>
      <c r="GA480" s="151"/>
      <c r="GB480" s="151"/>
      <c r="GC480" s="151"/>
      <c r="GD480" s="151"/>
      <c r="GE480" s="151"/>
      <c r="GF480" s="151"/>
      <c r="GG480" s="151"/>
      <c r="GH480" s="151"/>
      <c r="GI480" s="151"/>
      <c r="GJ480" s="151"/>
      <c r="GK480" s="151"/>
      <c r="GL480" s="151"/>
      <c r="GM480" s="151"/>
      <c r="GN480" s="151"/>
      <c r="GO480" s="151"/>
      <c r="GP480" s="151"/>
      <c r="GQ480" s="151"/>
      <c r="GR480" s="151"/>
      <c r="GS480" s="151"/>
      <c r="GT480" s="151"/>
    </row>
    <row r="481" spans="1:202" ht="12">
      <c r="A481" s="70" t="s">
        <v>358</v>
      </c>
      <c r="B481" s="70"/>
      <c r="C481" s="70"/>
      <c r="D481" s="70"/>
      <c r="E481" s="84"/>
      <c r="F481" s="84"/>
      <c r="G481" s="84"/>
      <c r="H481" s="226"/>
      <c r="I481" s="70"/>
      <c r="J481" s="26"/>
      <c r="K481" s="5"/>
      <c r="L481" s="3"/>
      <c r="M481" s="3"/>
      <c r="N481" s="3"/>
      <c r="DY481" s="151"/>
      <c r="DZ481" s="151"/>
      <c r="EA481" s="151"/>
      <c r="EB481" s="151"/>
      <c r="EC481" s="151"/>
      <c r="ED481" s="151"/>
      <c r="EE481" s="151"/>
      <c r="EF481" s="151"/>
      <c r="EG481" s="151"/>
      <c r="EH481" s="151"/>
      <c r="EI481" s="151"/>
      <c r="EJ481" s="151"/>
      <c r="EK481" s="151"/>
      <c r="EL481" s="151"/>
      <c r="EM481" s="151"/>
      <c r="EN481" s="151"/>
      <c r="EO481" s="151"/>
      <c r="EP481" s="151"/>
      <c r="EQ481" s="151"/>
      <c r="ER481" s="151"/>
      <c r="ES481" s="151"/>
      <c r="ET481" s="151"/>
      <c r="EU481" s="151"/>
      <c r="EV481" s="151"/>
      <c r="EW481" s="151"/>
      <c r="EX481" s="151"/>
      <c r="EY481" s="151"/>
      <c r="EZ481" s="151"/>
      <c r="FA481" s="151"/>
      <c r="FB481" s="151"/>
      <c r="FC481" s="151"/>
      <c r="FD481" s="151"/>
      <c r="FE481" s="151"/>
      <c r="FF481" s="151"/>
      <c r="FG481" s="151"/>
      <c r="FH481" s="151"/>
      <c r="FI481" s="151"/>
      <c r="FJ481" s="151"/>
      <c r="FK481" s="151"/>
      <c r="FL481" s="151"/>
      <c r="FM481" s="151"/>
      <c r="FN481" s="151"/>
      <c r="FO481" s="151"/>
      <c r="FP481" s="151"/>
      <c r="FQ481" s="151"/>
      <c r="FR481" s="151"/>
      <c r="FS481" s="151"/>
      <c r="FT481" s="151"/>
      <c r="FU481" s="151"/>
      <c r="FV481" s="151"/>
      <c r="FW481" s="151"/>
      <c r="FX481" s="151"/>
      <c r="FY481" s="151"/>
      <c r="FZ481" s="151"/>
      <c r="GA481" s="151"/>
      <c r="GB481" s="151"/>
      <c r="GC481" s="151"/>
      <c r="GD481" s="151"/>
      <c r="GE481" s="151"/>
      <c r="GF481" s="151"/>
      <c r="GG481" s="151"/>
      <c r="GH481" s="151"/>
      <c r="GI481" s="151"/>
      <c r="GJ481" s="151"/>
      <c r="GK481" s="151"/>
      <c r="GL481" s="151"/>
      <c r="GM481" s="151"/>
      <c r="GN481" s="151"/>
      <c r="GO481" s="151"/>
      <c r="GP481" s="151"/>
      <c r="GQ481" s="151"/>
      <c r="GR481" s="151"/>
      <c r="GS481" s="151"/>
      <c r="GT481" s="151"/>
    </row>
    <row r="482" spans="1:202" ht="12">
      <c r="A482" s="70"/>
      <c r="B482" s="110">
        <v>32</v>
      </c>
      <c r="C482" s="70" t="s">
        <v>212</v>
      </c>
      <c r="D482" s="70"/>
      <c r="E482" s="84">
        <f>E483+E486</f>
        <v>70000</v>
      </c>
      <c r="F482" s="84">
        <f>F483+F486</f>
        <v>0</v>
      </c>
      <c r="G482" s="84">
        <f>G483+G486</f>
        <v>180866</v>
      </c>
      <c r="H482" s="226">
        <f aca="true" t="shared" si="19" ref="H482:H487">F482/E482*100</f>
        <v>0</v>
      </c>
      <c r="I482" s="70"/>
      <c r="J482" s="26"/>
      <c r="K482" s="5"/>
      <c r="L482" s="3"/>
      <c r="M482" s="3"/>
      <c r="N482" s="3"/>
      <c r="DY482" s="151"/>
      <c r="DZ482" s="151"/>
      <c r="EA482" s="151"/>
      <c r="EB482" s="151"/>
      <c r="EC482" s="151"/>
      <c r="ED482" s="151"/>
      <c r="EE482" s="151"/>
      <c r="EF482" s="151"/>
      <c r="EG482" s="151"/>
      <c r="EH482" s="151"/>
      <c r="EI482" s="151"/>
      <c r="EJ482" s="151"/>
      <c r="EK482" s="151"/>
      <c r="EL482" s="151"/>
      <c r="EM482" s="151"/>
      <c r="EN482" s="151"/>
      <c r="EO482" s="151"/>
      <c r="EP482" s="151"/>
      <c r="EQ482" s="151"/>
      <c r="ER482" s="151"/>
      <c r="ES482" s="151"/>
      <c r="ET482" s="151"/>
      <c r="EU482" s="151"/>
      <c r="EV482" s="151"/>
      <c r="EW482" s="151"/>
      <c r="EX482" s="151"/>
      <c r="EY482" s="151"/>
      <c r="EZ482" s="151"/>
      <c r="FA482" s="151"/>
      <c r="FB482" s="151"/>
      <c r="FC482" s="151"/>
      <c r="FD482" s="151"/>
      <c r="FE482" s="151"/>
      <c r="FF482" s="151"/>
      <c r="FG482" s="151"/>
      <c r="FH482" s="151"/>
      <c r="FI482" s="151"/>
      <c r="FJ482" s="151"/>
      <c r="FK482" s="151"/>
      <c r="FL482" s="151"/>
      <c r="FM482" s="151"/>
      <c r="FN482" s="151"/>
      <c r="FO482" s="151"/>
      <c r="FP482" s="151"/>
      <c r="FQ482" s="151"/>
      <c r="FR482" s="151"/>
      <c r="FS482" s="151"/>
      <c r="FT482" s="151"/>
      <c r="FU482" s="151"/>
      <c r="FV482" s="151"/>
      <c r="FW482" s="151"/>
      <c r="FX482" s="151"/>
      <c r="FY482" s="151"/>
      <c r="FZ482" s="151"/>
      <c r="GA482" s="151"/>
      <c r="GB482" s="151"/>
      <c r="GC482" s="151"/>
      <c r="GD482" s="151"/>
      <c r="GE482" s="151"/>
      <c r="GF482" s="151"/>
      <c r="GG482" s="151"/>
      <c r="GH482" s="151"/>
      <c r="GI482" s="151"/>
      <c r="GJ482" s="151"/>
      <c r="GK482" s="151"/>
      <c r="GL482" s="151"/>
      <c r="GM482" s="151"/>
      <c r="GN482" s="151"/>
      <c r="GO482" s="151"/>
      <c r="GP482" s="151"/>
      <c r="GQ482" s="151"/>
      <c r="GR482" s="151"/>
      <c r="GS482" s="151"/>
      <c r="GT482" s="151"/>
    </row>
    <row r="483" spans="1:202" ht="12">
      <c r="A483" s="70"/>
      <c r="B483" s="20">
        <v>322</v>
      </c>
      <c r="C483" s="70" t="s">
        <v>228</v>
      </c>
      <c r="D483" s="70"/>
      <c r="E483" s="84">
        <f>SUM(E484:E485)</f>
        <v>30000</v>
      </c>
      <c r="F483" s="84">
        <f>SUM(F484:F485)</f>
        <v>0</v>
      </c>
      <c r="G483" s="84">
        <f>SUM(G484:G485)</f>
        <v>138291</v>
      </c>
      <c r="H483" s="226">
        <f t="shared" si="19"/>
        <v>0</v>
      </c>
      <c r="I483" s="70"/>
      <c r="J483" s="26"/>
      <c r="K483" s="5"/>
      <c r="L483" s="3"/>
      <c r="M483" s="3"/>
      <c r="N483" s="3"/>
      <c r="DY483" s="151"/>
      <c r="DZ483" s="151"/>
      <c r="EA483" s="151"/>
      <c r="EB483" s="151"/>
      <c r="EC483" s="151"/>
      <c r="ED483" s="151"/>
      <c r="EE483" s="151"/>
      <c r="EF483" s="151"/>
      <c r="EG483" s="151"/>
      <c r="EH483" s="151"/>
      <c r="EI483" s="151"/>
      <c r="EJ483" s="151"/>
      <c r="EK483" s="151"/>
      <c r="EL483" s="151"/>
      <c r="EM483" s="151"/>
      <c r="EN483" s="151"/>
      <c r="EO483" s="151"/>
      <c r="EP483" s="151"/>
      <c r="EQ483" s="151"/>
      <c r="ER483" s="151"/>
      <c r="ES483" s="151"/>
      <c r="ET483" s="151"/>
      <c r="EU483" s="151"/>
      <c r="EV483" s="151"/>
      <c r="EW483" s="151"/>
      <c r="EX483" s="151"/>
      <c r="EY483" s="151"/>
      <c r="EZ483" s="151"/>
      <c r="FA483" s="151"/>
      <c r="FB483" s="151"/>
      <c r="FC483" s="151"/>
      <c r="FD483" s="151"/>
      <c r="FE483" s="151"/>
      <c r="FF483" s="151"/>
      <c r="FG483" s="151"/>
      <c r="FH483" s="151"/>
      <c r="FI483" s="151"/>
      <c r="FJ483" s="151"/>
      <c r="FK483" s="151"/>
      <c r="FL483" s="151"/>
      <c r="FM483" s="151"/>
      <c r="FN483" s="151"/>
      <c r="FO483" s="151"/>
      <c r="FP483" s="151"/>
      <c r="FQ483" s="151"/>
      <c r="FR483" s="151"/>
      <c r="FS483" s="151"/>
      <c r="FT483" s="151"/>
      <c r="FU483" s="151"/>
      <c r="FV483" s="151"/>
      <c r="FW483" s="151"/>
      <c r="FX483" s="151"/>
      <c r="FY483" s="151"/>
      <c r="FZ483" s="151"/>
      <c r="GA483" s="151"/>
      <c r="GB483" s="151"/>
      <c r="GC483" s="151"/>
      <c r="GD483" s="151"/>
      <c r="GE483" s="151"/>
      <c r="GF483" s="151"/>
      <c r="GG483" s="151"/>
      <c r="GH483" s="151"/>
      <c r="GI483" s="151"/>
      <c r="GJ483" s="151"/>
      <c r="GK483" s="151"/>
      <c r="GL483" s="151"/>
      <c r="GM483" s="151"/>
      <c r="GN483" s="151"/>
      <c r="GO483" s="151"/>
      <c r="GP483" s="151"/>
      <c r="GQ483" s="151"/>
      <c r="GR483" s="151"/>
      <c r="GS483" s="151"/>
      <c r="GT483" s="151"/>
    </row>
    <row r="484" spans="1:202" ht="12">
      <c r="A484" s="70"/>
      <c r="B484" s="87">
        <v>3224</v>
      </c>
      <c r="C484" s="70" t="s">
        <v>274</v>
      </c>
      <c r="D484" s="70"/>
      <c r="E484" s="232">
        <v>15000</v>
      </c>
      <c r="F484" s="232"/>
      <c r="G484" s="232">
        <v>138291</v>
      </c>
      <c r="H484" s="226">
        <f t="shared" si="19"/>
        <v>0</v>
      </c>
      <c r="I484" s="70"/>
      <c r="J484" s="26"/>
      <c r="K484" s="5"/>
      <c r="L484" s="3"/>
      <c r="M484" s="3"/>
      <c r="N484" s="3"/>
      <c r="DY484" s="151"/>
      <c r="DZ484" s="151"/>
      <c r="EA484" s="151"/>
      <c r="EB484" s="151"/>
      <c r="EC484" s="151"/>
      <c r="ED484" s="151"/>
      <c r="EE484" s="151"/>
      <c r="EF484" s="151"/>
      <c r="EG484" s="151"/>
      <c r="EH484" s="151"/>
      <c r="EI484" s="151"/>
      <c r="EJ484" s="151"/>
      <c r="EK484" s="151"/>
      <c r="EL484" s="151"/>
      <c r="EM484" s="151"/>
      <c r="EN484" s="151"/>
      <c r="EO484" s="151"/>
      <c r="EP484" s="151"/>
      <c r="EQ484" s="151"/>
      <c r="ER484" s="151"/>
      <c r="ES484" s="151"/>
      <c r="ET484" s="151"/>
      <c r="EU484" s="151"/>
      <c r="EV484" s="151"/>
      <c r="EW484" s="151"/>
      <c r="EX484" s="151"/>
      <c r="EY484" s="151"/>
      <c r="EZ484" s="151"/>
      <c r="FA484" s="151"/>
      <c r="FB484" s="151"/>
      <c r="FC484" s="151"/>
      <c r="FD484" s="151"/>
      <c r="FE484" s="151"/>
      <c r="FF484" s="151"/>
      <c r="FG484" s="151"/>
      <c r="FH484" s="151"/>
      <c r="FI484" s="151"/>
      <c r="FJ484" s="151"/>
      <c r="FK484" s="151"/>
      <c r="FL484" s="151"/>
      <c r="FM484" s="151"/>
      <c r="FN484" s="151"/>
      <c r="FO484" s="151"/>
      <c r="FP484" s="151"/>
      <c r="FQ484" s="151"/>
      <c r="FR484" s="151"/>
      <c r="FS484" s="151"/>
      <c r="FT484" s="151"/>
      <c r="FU484" s="151"/>
      <c r="FV484" s="151"/>
      <c r="FW484" s="151"/>
      <c r="FX484" s="151"/>
      <c r="FY484" s="151"/>
      <c r="FZ484" s="151"/>
      <c r="GA484" s="151"/>
      <c r="GB484" s="151"/>
      <c r="GC484" s="151"/>
      <c r="GD484" s="151"/>
      <c r="GE484" s="151"/>
      <c r="GF484" s="151"/>
      <c r="GG484" s="151"/>
      <c r="GH484" s="151"/>
      <c r="GI484" s="151"/>
      <c r="GJ484" s="151"/>
      <c r="GK484" s="151"/>
      <c r="GL484" s="151"/>
      <c r="GM484" s="151"/>
      <c r="GN484" s="151"/>
      <c r="GO484" s="151"/>
      <c r="GP484" s="151"/>
      <c r="GQ484" s="151"/>
      <c r="GR484" s="151"/>
      <c r="GS484" s="151"/>
      <c r="GT484" s="151"/>
    </row>
    <row r="485" spans="1:202" s="152" customFormat="1" ht="11.25">
      <c r="A485" s="70"/>
      <c r="B485" s="87">
        <v>3224</v>
      </c>
      <c r="C485" s="70" t="s">
        <v>407</v>
      </c>
      <c r="D485" s="70"/>
      <c r="E485" s="232">
        <v>15000</v>
      </c>
      <c r="F485" s="232"/>
      <c r="G485" s="232"/>
      <c r="H485" s="226">
        <f t="shared" si="19"/>
        <v>0</v>
      </c>
      <c r="I485" s="70"/>
      <c r="J485" s="26"/>
      <c r="K485" s="5"/>
      <c r="L485" s="3"/>
      <c r="M485" s="3"/>
      <c r="N485" s="3"/>
      <c r="DY485" s="153"/>
      <c r="DZ485" s="153"/>
      <c r="EA485" s="153"/>
      <c r="EB485" s="153"/>
      <c r="EC485" s="153"/>
      <c r="ED485" s="153"/>
      <c r="EE485" s="153"/>
      <c r="EF485" s="153"/>
      <c r="EG485" s="153"/>
      <c r="EH485" s="153"/>
      <c r="EI485" s="153"/>
      <c r="EJ485" s="153"/>
      <c r="EK485" s="153"/>
      <c r="EL485" s="153"/>
      <c r="EM485" s="153"/>
      <c r="EN485" s="153"/>
      <c r="EO485" s="153"/>
      <c r="EP485" s="153"/>
      <c r="EQ485" s="153"/>
      <c r="ER485" s="153"/>
      <c r="ES485" s="153"/>
      <c r="ET485" s="153"/>
      <c r="EU485" s="153"/>
      <c r="EV485" s="153"/>
      <c r="EW485" s="153"/>
      <c r="EX485" s="153"/>
      <c r="EY485" s="153"/>
      <c r="EZ485" s="153"/>
      <c r="FA485" s="153"/>
      <c r="FB485" s="153"/>
      <c r="FC485" s="153"/>
      <c r="FD485" s="153"/>
      <c r="FE485" s="153"/>
      <c r="FF485" s="153"/>
      <c r="FG485" s="153"/>
      <c r="FH485" s="153"/>
      <c r="FI485" s="153"/>
      <c r="FJ485" s="153"/>
      <c r="FK485" s="153"/>
      <c r="FL485" s="153"/>
      <c r="FM485" s="153"/>
      <c r="FN485" s="153"/>
      <c r="FO485" s="153"/>
      <c r="FP485" s="153"/>
      <c r="FQ485" s="153"/>
      <c r="FR485" s="153"/>
      <c r="FS485" s="153"/>
      <c r="FT485" s="153"/>
      <c r="FU485" s="153"/>
      <c r="FV485" s="153"/>
      <c r="FW485" s="153"/>
      <c r="FX485" s="153"/>
      <c r="FY485" s="153"/>
      <c r="FZ485" s="153"/>
      <c r="GA485" s="153"/>
      <c r="GB485" s="153"/>
      <c r="GC485" s="153"/>
      <c r="GD485" s="153"/>
      <c r="GE485" s="153"/>
      <c r="GF485" s="153"/>
      <c r="GG485" s="153"/>
      <c r="GH485" s="153"/>
      <c r="GI485" s="153"/>
      <c r="GJ485" s="153"/>
      <c r="GK485" s="153"/>
      <c r="GL485" s="153"/>
      <c r="GM485" s="153"/>
      <c r="GN485" s="153"/>
      <c r="GO485" s="153"/>
      <c r="GP485" s="153"/>
      <c r="GQ485" s="153"/>
      <c r="GR485" s="153"/>
      <c r="GS485" s="153"/>
      <c r="GT485" s="153"/>
    </row>
    <row r="486" spans="1:202" ht="12">
      <c r="A486" s="70"/>
      <c r="B486" s="20">
        <v>323</v>
      </c>
      <c r="C486" s="70" t="s">
        <v>233</v>
      </c>
      <c r="D486" s="70"/>
      <c r="E486" s="84">
        <f>SUM(E487:E488)</f>
        <v>40000</v>
      </c>
      <c r="F486" s="84">
        <f>SUM(F487:F488)</f>
        <v>0</v>
      </c>
      <c r="G486" s="84">
        <f>SUM(G487:G488)</f>
        <v>42575</v>
      </c>
      <c r="H486" s="226">
        <f t="shared" si="19"/>
        <v>0</v>
      </c>
      <c r="I486" s="70"/>
      <c r="J486" s="26"/>
      <c r="K486" s="5"/>
      <c r="L486" s="3"/>
      <c r="M486" s="3"/>
      <c r="N486" s="3"/>
      <c r="DY486" s="151"/>
      <c r="DZ486" s="151"/>
      <c r="EA486" s="151"/>
      <c r="EB486" s="151"/>
      <c r="EC486" s="151"/>
      <c r="ED486" s="151"/>
      <c r="EE486" s="151"/>
      <c r="EF486" s="151"/>
      <c r="EG486" s="151"/>
      <c r="EH486" s="151"/>
      <c r="EI486" s="151"/>
      <c r="EJ486" s="151"/>
      <c r="EK486" s="151"/>
      <c r="EL486" s="151"/>
      <c r="EM486" s="151"/>
      <c r="EN486" s="151"/>
      <c r="EO486" s="151"/>
      <c r="EP486" s="151"/>
      <c r="EQ486" s="151"/>
      <c r="ER486" s="151"/>
      <c r="ES486" s="151"/>
      <c r="ET486" s="151"/>
      <c r="EU486" s="151"/>
      <c r="EV486" s="151"/>
      <c r="EW486" s="151"/>
      <c r="EX486" s="151"/>
      <c r="EY486" s="151"/>
      <c r="EZ486" s="151"/>
      <c r="FA486" s="151"/>
      <c r="FB486" s="151"/>
      <c r="FC486" s="151"/>
      <c r="FD486" s="151"/>
      <c r="FE486" s="151"/>
      <c r="FF486" s="151"/>
      <c r="FG486" s="151"/>
      <c r="FH486" s="151"/>
      <c r="FI486" s="151"/>
      <c r="FJ486" s="151"/>
      <c r="FK486" s="151"/>
      <c r="FL486" s="151"/>
      <c r="FM486" s="151"/>
      <c r="FN486" s="151"/>
      <c r="FO486" s="151"/>
      <c r="FP486" s="151"/>
      <c r="FQ486" s="151"/>
      <c r="FR486" s="151"/>
      <c r="FS486" s="151"/>
      <c r="FT486" s="151"/>
      <c r="FU486" s="151"/>
      <c r="FV486" s="151"/>
      <c r="FW486" s="151"/>
      <c r="FX486" s="151"/>
      <c r="FY486" s="151"/>
      <c r="FZ486" s="151"/>
      <c r="GA486" s="151"/>
      <c r="GB486" s="151"/>
      <c r="GC486" s="151"/>
      <c r="GD486" s="151"/>
      <c r="GE486" s="151"/>
      <c r="GF486" s="151"/>
      <c r="GG486" s="151"/>
      <c r="GH486" s="151"/>
      <c r="GI486" s="151"/>
      <c r="GJ486" s="151"/>
      <c r="GK486" s="151"/>
      <c r="GL486" s="151"/>
      <c r="GM486" s="151"/>
      <c r="GN486" s="151"/>
      <c r="GO486" s="151"/>
      <c r="GP486" s="151"/>
      <c r="GQ486" s="151"/>
      <c r="GR486" s="151"/>
      <c r="GS486" s="151"/>
      <c r="GT486" s="151"/>
    </row>
    <row r="487" spans="1:202" ht="12">
      <c r="A487" s="70"/>
      <c r="B487" s="87">
        <v>3232</v>
      </c>
      <c r="C487" s="70" t="s">
        <v>275</v>
      </c>
      <c r="D487" s="70"/>
      <c r="E487" s="232">
        <v>20000</v>
      </c>
      <c r="F487" s="232"/>
      <c r="G487" s="232">
        <v>42575</v>
      </c>
      <c r="H487" s="226">
        <f t="shared" si="19"/>
        <v>0</v>
      </c>
      <c r="I487" s="70"/>
      <c r="J487" s="26"/>
      <c r="K487" s="5"/>
      <c r="L487" s="3"/>
      <c r="M487" s="3"/>
      <c r="N487" s="3"/>
      <c r="DY487" s="151"/>
      <c r="DZ487" s="151"/>
      <c r="EA487" s="151"/>
      <c r="EB487" s="151"/>
      <c r="EC487" s="151"/>
      <c r="ED487" s="151"/>
      <c r="EE487" s="151"/>
      <c r="EF487" s="151"/>
      <c r="EG487" s="151"/>
      <c r="EH487" s="151"/>
      <c r="EI487" s="151"/>
      <c r="EJ487" s="151"/>
      <c r="EK487" s="151"/>
      <c r="EL487" s="151"/>
      <c r="EM487" s="151"/>
      <c r="EN487" s="151"/>
      <c r="EO487" s="151"/>
      <c r="EP487" s="151"/>
      <c r="EQ487" s="151"/>
      <c r="ER487" s="151"/>
      <c r="ES487" s="151"/>
      <c r="ET487" s="151"/>
      <c r="EU487" s="151"/>
      <c r="EV487" s="151"/>
      <c r="EW487" s="151"/>
      <c r="EX487" s="151"/>
      <c r="EY487" s="151"/>
      <c r="EZ487" s="151"/>
      <c r="FA487" s="151"/>
      <c r="FB487" s="151"/>
      <c r="FC487" s="151"/>
      <c r="FD487" s="151"/>
      <c r="FE487" s="151"/>
      <c r="FF487" s="151"/>
      <c r="FG487" s="151"/>
      <c r="FH487" s="151"/>
      <c r="FI487" s="151"/>
      <c r="FJ487" s="151"/>
      <c r="FK487" s="151"/>
      <c r="FL487" s="151"/>
      <c r="FM487" s="151"/>
      <c r="FN487" s="151"/>
      <c r="FO487" s="151"/>
      <c r="FP487" s="151"/>
      <c r="FQ487" s="151"/>
      <c r="FR487" s="151"/>
      <c r="FS487" s="151"/>
      <c r="FT487" s="151"/>
      <c r="FU487" s="151"/>
      <c r="FV487" s="151"/>
      <c r="FW487" s="151"/>
      <c r="FX487" s="151"/>
      <c r="FY487" s="151"/>
      <c r="FZ487" s="151"/>
      <c r="GA487" s="151"/>
      <c r="GB487" s="151"/>
      <c r="GC487" s="151"/>
      <c r="GD487" s="151"/>
      <c r="GE487" s="151"/>
      <c r="GF487" s="151"/>
      <c r="GG487" s="151"/>
      <c r="GH487" s="151"/>
      <c r="GI487" s="151"/>
      <c r="GJ487" s="151"/>
      <c r="GK487" s="151"/>
      <c r="GL487" s="151"/>
      <c r="GM487" s="151"/>
      <c r="GN487" s="151"/>
      <c r="GO487" s="151"/>
      <c r="GP487" s="151"/>
      <c r="GQ487" s="151"/>
      <c r="GR487" s="151"/>
      <c r="GS487" s="151"/>
      <c r="GT487" s="151"/>
    </row>
    <row r="488" spans="1:202" s="16" customFormat="1" ht="11.25">
      <c r="A488" s="70"/>
      <c r="B488" s="87">
        <v>3232</v>
      </c>
      <c r="C488" s="70" t="s">
        <v>408</v>
      </c>
      <c r="D488" s="70"/>
      <c r="E488" s="232">
        <v>20000</v>
      </c>
      <c r="F488" s="232"/>
      <c r="G488" s="232"/>
      <c r="H488" s="226"/>
      <c r="I488" s="70"/>
      <c r="J488" s="26"/>
      <c r="K488" s="5"/>
      <c r="L488" s="3"/>
      <c r="M488" s="3"/>
      <c r="N488" s="3"/>
      <c r="DY488" s="154"/>
      <c r="DZ488" s="154"/>
      <c r="EA488" s="154"/>
      <c r="EB488" s="154"/>
      <c r="EC488" s="154"/>
      <c r="ED488" s="154"/>
      <c r="EE488" s="154"/>
      <c r="EF488" s="154"/>
      <c r="EG488" s="154"/>
      <c r="EH488" s="154"/>
      <c r="EI488" s="154"/>
      <c r="EJ488" s="154"/>
      <c r="EK488" s="154"/>
      <c r="EL488" s="154"/>
      <c r="EM488" s="154"/>
      <c r="EN488" s="154"/>
      <c r="EO488" s="154"/>
      <c r="EP488" s="154"/>
      <c r="EQ488" s="154"/>
      <c r="ER488" s="154"/>
      <c r="ES488" s="154"/>
      <c r="ET488" s="154"/>
      <c r="EU488" s="154"/>
      <c r="EV488" s="154"/>
      <c r="EW488" s="154"/>
      <c r="EX488" s="154"/>
      <c r="EY488" s="154"/>
      <c r="EZ488" s="154"/>
      <c r="FA488" s="154"/>
      <c r="FB488" s="154"/>
      <c r="FC488" s="154"/>
      <c r="FD488" s="154"/>
      <c r="FE488" s="154"/>
      <c r="FF488" s="154"/>
      <c r="FG488" s="154"/>
      <c r="FH488" s="154"/>
      <c r="FI488" s="154"/>
      <c r="FJ488" s="154"/>
      <c r="FK488" s="154"/>
      <c r="FL488" s="154"/>
      <c r="FM488" s="154"/>
      <c r="FN488" s="154"/>
      <c r="FO488" s="154"/>
      <c r="FP488" s="154"/>
      <c r="FQ488" s="154"/>
      <c r="FR488" s="154"/>
      <c r="FS488" s="154"/>
      <c r="FT488" s="154"/>
      <c r="FU488" s="154"/>
      <c r="FV488" s="154"/>
      <c r="FW488" s="154"/>
      <c r="FX488" s="154"/>
      <c r="FY488" s="154"/>
      <c r="FZ488" s="154"/>
      <c r="GA488" s="154"/>
      <c r="GB488" s="154"/>
      <c r="GC488" s="154"/>
      <c r="GD488" s="154"/>
      <c r="GE488" s="154"/>
      <c r="GF488" s="154"/>
      <c r="GG488" s="154"/>
      <c r="GH488" s="154"/>
      <c r="GI488" s="154"/>
      <c r="GJ488" s="154"/>
      <c r="GK488" s="154"/>
      <c r="GL488" s="154"/>
      <c r="GM488" s="154"/>
      <c r="GN488" s="154"/>
      <c r="GO488" s="154"/>
      <c r="GP488" s="154"/>
      <c r="GQ488" s="154"/>
      <c r="GR488" s="154"/>
      <c r="GS488" s="154"/>
      <c r="GT488" s="154"/>
    </row>
    <row r="489" spans="1:202" s="16" customFormat="1" ht="11.25">
      <c r="A489" s="70" t="s">
        <v>359</v>
      </c>
      <c r="B489" s="70"/>
      <c r="C489" s="70"/>
      <c r="D489" s="70"/>
      <c r="E489" s="84"/>
      <c r="F489" s="84"/>
      <c r="G489" s="84"/>
      <c r="H489" s="226"/>
      <c r="I489" s="5"/>
      <c r="J489" s="10"/>
      <c r="K489" s="5"/>
      <c r="L489" s="3"/>
      <c r="M489" s="3"/>
      <c r="N489" s="3"/>
      <c r="DY489" s="154"/>
      <c r="DZ489" s="154"/>
      <c r="EA489" s="154"/>
      <c r="EB489" s="154"/>
      <c r="EC489" s="154"/>
      <c r="ED489" s="154"/>
      <c r="EE489" s="154"/>
      <c r="EF489" s="154"/>
      <c r="EG489" s="154"/>
      <c r="EH489" s="154"/>
      <c r="EI489" s="154"/>
      <c r="EJ489" s="154"/>
      <c r="EK489" s="154"/>
      <c r="EL489" s="154"/>
      <c r="EM489" s="154"/>
      <c r="EN489" s="154"/>
      <c r="EO489" s="154"/>
      <c r="EP489" s="154"/>
      <c r="EQ489" s="154"/>
      <c r="ER489" s="154"/>
      <c r="ES489" s="154"/>
      <c r="ET489" s="154"/>
      <c r="EU489" s="154"/>
      <c r="EV489" s="154"/>
      <c r="EW489" s="154"/>
      <c r="EX489" s="154"/>
      <c r="EY489" s="154"/>
      <c r="EZ489" s="154"/>
      <c r="FA489" s="154"/>
      <c r="FB489" s="154"/>
      <c r="FC489" s="154"/>
      <c r="FD489" s="154"/>
      <c r="FE489" s="154"/>
      <c r="FF489" s="154"/>
      <c r="FG489" s="154"/>
      <c r="FH489" s="154"/>
      <c r="FI489" s="154"/>
      <c r="FJ489" s="154"/>
      <c r="FK489" s="154"/>
      <c r="FL489" s="154"/>
      <c r="FM489" s="154"/>
      <c r="FN489" s="154"/>
      <c r="FO489" s="154"/>
      <c r="FP489" s="154"/>
      <c r="FQ489" s="154"/>
      <c r="FR489" s="154"/>
      <c r="FS489" s="154"/>
      <c r="FT489" s="154"/>
      <c r="FU489" s="154"/>
      <c r="FV489" s="154"/>
      <c r="FW489" s="154"/>
      <c r="FX489" s="154"/>
      <c r="FY489" s="154"/>
      <c r="FZ489" s="154"/>
      <c r="GA489" s="154"/>
      <c r="GB489" s="154"/>
      <c r="GC489" s="154"/>
      <c r="GD489" s="154"/>
      <c r="GE489" s="154"/>
      <c r="GF489" s="154"/>
      <c r="GG489" s="154"/>
      <c r="GH489" s="154"/>
      <c r="GI489" s="154"/>
      <c r="GJ489" s="154"/>
      <c r="GK489" s="154"/>
      <c r="GL489" s="154"/>
      <c r="GM489" s="154"/>
      <c r="GN489" s="154"/>
      <c r="GO489" s="154"/>
      <c r="GP489" s="154"/>
      <c r="GQ489" s="154"/>
      <c r="GR489" s="154"/>
      <c r="GS489" s="154"/>
      <c r="GT489" s="154"/>
    </row>
    <row r="490" spans="1:202" s="16" customFormat="1" ht="11.25">
      <c r="A490" s="70"/>
      <c r="B490" s="110">
        <v>32</v>
      </c>
      <c r="C490" s="70" t="s">
        <v>212</v>
      </c>
      <c r="D490" s="70"/>
      <c r="E490" s="84">
        <f aca="true" t="shared" si="20" ref="E490:G491">E491</f>
        <v>70000</v>
      </c>
      <c r="F490" s="84">
        <f t="shared" si="20"/>
        <v>70000</v>
      </c>
      <c r="G490" s="84">
        <f t="shared" si="20"/>
        <v>31312.5</v>
      </c>
      <c r="H490" s="226"/>
      <c r="I490" s="5"/>
      <c r="J490" s="10"/>
      <c r="K490" s="5"/>
      <c r="L490" s="3"/>
      <c r="M490" s="3"/>
      <c r="N490" s="3"/>
      <c r="DY490" s="154"/>
      <c r="DZ490" s="154"/>
      <c r="EA490" s="154"/>
      <c r="EB490" s="154"/>
      <c r="EC490" s="154"/>
      <c r="ED490" s="154"/>
      <c r="EE490" s="154"/>
      <c r="EF490" s="154"/>
      <c r="EG490" s="154"/>
      <c r="EH490" s="154"/>
      <c r="EI490" s="154"/>
      <c r="EJ490" s="154"/>
      <c r="EK490" s="154"/>
      <c r="EL490" s="154"/>
      <c r="EM490" s="154"/>
      <c r="EN490" s="154"/>
      <c r="EO490" s="154"/>
      <c r="EP490" s="154"/>
      <c r="EQ490" s="154"/>
      <c r="ER490" s="154"/>
      <c r="ES490" s="154"/>
      <c r="ET490" s="154"/>
      <c r="EU490" s="154"/>
      <c r="EV490" s="154"/>
      <c r="EW490" s="154"/>
      <c r="EX490" s="154"/>
      <c r="EY490" s="154"/>
      <c r="EZ490" s="154"/>
      <c r="FA490" s="154"/>
      <c r="FB490" s="154"/>
      <c r="FC490" s="154"/>
      <c r="FD490" s="154"/>
      <c r="FE490" s="154"/>
      <c r="FF490" s="154"/>
      <c r="FG490" s="154"/>
      <c r="FH490" s="154"/>
      <c r="FI490" s="154"/>
      <c r="FJ490" s="154"/>
      <c r="FK490" s="154"/>
      <c r="FL490" s="154"/>
      <c r="FM490" s="154"/>
      <c r="FN490" s="154"/>
      <c r="FO490" s="154"/>
      <c r="FP490" s="154"/>
      <c r="FQ490" s="154"/>
      <c r="FR490" s="154"/>
      <c r="FS490" s="154"/>
      <c r="FT490" s="154"/>
      <c r="FU490" s="154"/>
      <c r="FV490" s="154"/>
      <c r="FW490" s="154"/>
      <c r="FX490" s="154"/>
      <c r="FY490" s="154"/>
      <c r="FZ490" s="154"/>
      <c r="GA490" s="154"/>
      <c r="GB490" s="154"/>
      <c r="GC490" s="154"/>
      <c r="GD490" s="154"/>
      <c r="GE490" s="154"/>
      <c r="GF490" s="154"/>
      <c r="GG490" s="154"/>
      <c r="GH490" s="154"/>
      <c r="GI490" s="154"/>
      <c r="GJ490" s="154"/>
      <c r="GK490" s="154"/>
      <c r="GL490" s="154"/>
      <c r="GM490" s="154"/>
      <c r="GN490" s="154"/>
      <c r="GO490" s="154"/>
      <c r="GP490" s="154"/>
      <c r="GQ490" s="154"/>
      <c r="GR490" s="154"/>
      <c r="GS490" s="154"/>
      <c r="GT490" s="154"/>
    </row>
    <row r="491" spans="1:202" s="16" customFormat="1" ht="11.25">
      <c r="A491" s="70"/>
      <c r="B491" s="20">
        <v>323</v>
      </c>
      <c r="C491" s="70" t="s">
        <v>233</v>
      </c>
      <c r="D491" s="70"/>
      <c r="E491" s="84">
        <f t="shared" si="20"/>
        <v>70000</v>
      </c>
      <c r="F491" s="84">
        <f t="shared" si="20"/>
        <v>70000</v>
      </c>
      <c r="G491" s="84">
        <f t="shared" si="20"/>
        <v>31312.5</v>
      </c>
      <c r="H491" s="226"/>
      <c r="I491" s="5"/>
      <c r="J491" s="10"/>
      <c r="K491" s="5"/>
      <c r="L491" s="3"/>
      <c r="M491" s="3"/>
      <c r="N491" s="3"/>
      <c r="DY491" s="154"/>
      <c r="DZ491" s="154"/>
      <c r="EA491" s="154"/>
      <c r="EB491" s="154"/>
      <c r="EC491" s="154"/>
      <c r="ED491" s="154"/>
      <c r="EE491" s="154"/>
      <c r="EF491" s="154"/>
      <c r="EG491" s="154"/>
      <c r="EH491" s="154"/>
      <c r="EI491" s="154"/>
      <c r="EJ491" s="154"/>
      <c r="EK491" s="154"/>
      <c r="EL491" s="154"/>
      <c r="EM491" s="154"/>
      <c r="EN491" s="154"/>
      <c r="EO491" s="154"/>
      <c r="EP491" s="154"/>
      <c r="EQ491" s="154"/>
      <c r="ER491" s="154"/>
      <c r="ES491" s="154"/>
      <c r="ET491" s="154"/>
      <c r="EU491" s="154"/>
      <c r="EV491" s="154"/>
      <c r="EW491" s="154"/>
      <c r="EX491" s="154"/>
      <c r="EY491" s="154"/>
      <c r="EZ491" s="154"/>
      <c r="FA491" s="154"/>
      <c r="FB491" s="154"/>
      <c r="FC491" s="154"/>
      <c r="FD491" s="154"/>
      <c r="FE491" s="154"/>
      <c r="FF491" s="154"/>
      <c r="FG491" s="154"/>
      <c r="FH491" s="154"/>
      <c r="FI491" s="154"/>
      <c r="FJ491" s="154"/>
      <c r="FK491" s="154"/>
      <c r="FL491" s="154"/>
      <c r="FM491" s="154"/>
      <c r="FN491" s="154"/>
      <c r="FO491" s="154"/>
      <c r="FP491" s="154"/>
      <c r="FQ491" s="154"/>
      <c r="FR491" s="154"/>
      <c r="FS491" s="154"/>
      <c r="FT491" s="154"/>
      <c r="FU491" s="154"/>
      <c r="FV491" s="154"/>
      <c r="FW491" s="154"/>
      <c r="FX491" s="154"/>
      <c r="FY491" s="154"/>
      <c r="FZ491" s="154"/>
      <c r="GA491" s="154"/>
      <c r="GB491" s="154"/>
      <c r="GC491" s="154"/>
      <c r="GD491" s="154"/>
      <c r="GE491" s="154"/>
      <c r="GF491" s="154"/>
      <c r="GG491" s="154"/>
      <c r="GH491" s="154"/>
      <c r="GI491" s="154"/>
      <c r="GJ491" s="154"/>
      <c r="GK491" s="154"/>
      <c r="GL491" s="154"/>
      <c r="GM491" s="154"/>
      <c r="GN491" s="154"/>
      <c r="GO491" s="154"/>
      <c r="GP491" s="154"/>
      <c r="GQ491" s="154"/>
      <c r="GR491" s="154"/>
      <c r="GS491" s="154"/>
      <c r="GT491" s="154"/>
    </row>
    <row r="492" spans="1:202" s="16" customFormat="1" ht="11.25">
      <c r="A492" s="70"/>
      <c r="B492" s="87">
        <v>3234</v>
      </c>
      <c r="C492" s="70" t="s">
        <v>276</v>
      </c>
      <c r="D492" s="70"/>
      <c r="E492" s="232">
        <v>70000</v>
      </c>
      <c r="F492" s="232">
        <v>70000</v>
      </c>
      <c r="G492" s="232">
        <v>31312.5</v>
      </c>
      <c r="H492" s="226"/>
      <c r="I492" s="5"/>
      <c r="J492" s="10"/>
      <c r="K492" s="5"/>
      <c r="L492" s="3"/>
      <c r="M492" s="3"/>
      <c r="N492" s="3"/>
      <c r="DY492" s="154"/>
      <c r="DZ492" s="154"/>
      <c r="EA492" s="154"/>
      <c r="EB492" s="154"/>
      <c r="EC492" s="154"/>
      <c r="ED492" s="154"/>
      <c r="EE492" s="154"/>
      <c r="EF492" s="154"/>
      <c r="EG492" s="154"/>
      <c r="EH492" s="154"/>
      <c r="EI492" s="154"/>
      <c r="EJ492" s="154"/>
      <c r="EK492" s="154"/>
      <c r="EL492" s="154"/>
      <c r="EM492" s="154"/>
      <c r="EN492" s="154"/>
      <c r="EO492" s="154"/>
      <c r="EP492" s="154"/>
      <c r="EQ492" s="154"/>
      <c r="ER492" s="154"/>
      <c r="ES492" s="154"/>
      <c r="ET492" s="154"/>
      <c r="EU492" s="154"/>
      <c r="EV492" s="154"/>
      <c r="EW492" s="154"/>
      <c r="EX492" s="154"/>
      <c r="EY492" s="154"/>
      <c r="EZ492" s="154"/>
      <c r="FA492" s="154"/>
      <c r="FB492" s="154"/>
      <c r="FC492" s="154"/>
      <c r="FD492" s="154"/>
      <c r="FE492" s="154"/>
      <c r="FF492" s="154"/>
      <c r="FG492" s="154"/>
      <c r="FH492" s="154"/>
      <c r="FI492" s="154"/>
      <c r="FJ492" s="154"/>
      <c r="FK492" s="154"/>
      <c r="FL492" s="154"/>
      <c r="FM492" s="154"/>
      <c r="FN492" s="154"/>
      <c r="FO492" s="154"/>
      <c r="FP492" s="154"/>
      <c r="FQ492" s="154"/>
      <c r="FR492" s="154"/>
      <c r="FS492" s="154"/>
      <c r="FT492" s="154"/>
      <c r="FU492" s="154"/>
      <c r="FV492" s="154"/>
      <c r="FW492" s="154"/>
      <c r="FX492" s="154"/>
      <c r="FY492" s="154"/>
      <c r="FZ492" s="154"/>
      <c r="GA492" s="154"/>
      <c r="GB492" s="154"/>
      <c r="GC492" s="154"/>
      <c r="GD492" s="154"/>
      <c r="GE492" s="154"/>
      <c r="GF492" s="154"/>
      <c r="GG492" s="154"/>
      <c r="GH492" s="154"/>
      <c r="GI492" s="154"/>
      <c r="GJ492" s="154"/>
      <c r="GK492" s="154"/>
      <c r="GL492" s="154"/>
      <c r="GM492" s="154"/>
      <c r="GN492" s="154"/>
      <c r="GO492" s="154"/>
      <c r="GP492" s="154"/>
      <c r="GQ492" s="154"/>
      <c r="GR492" s="154"/>
      <c r="GS492" s="154"/>
      <c r="GT492" s="154"/>
    </row>
    <row r="493" spans="1:202" s="16" customFormat="1" ht="11.25">
      <c r="A493" s="70"/>
      <c r="B493" s="20"/>
      <c r="C493" s="70"/>
      <c r="D493" s="70"/>
      <c r="E493" s="84"/>
      <c r="F493" s="84"/>
      <c r="G493" s="84"/>
      <c r="H493" s="226"/>
      <c r="I493" s="5"/>
      <c r="J493" s="10"/>
      <c r="K493" s="5"/>
      <c r="L493" s="3"/>
      <c r="M493" s="3"/>
      <c r="N493" s="3"/>
      <c r="DY493" s="154"/>
      <c r="DZ493" s="154"/>
      <c r="EA493" s="154"/>
      <c r="EB493" s="154"/>
      <c r="EC493" s="154"/>
      <c r="ED493" s="154"/>
      <c r="EE493" s="154"/>
      <c r="EF493" s="154"/>
      <c r="EG493" s="154"/>
      <c r="EH493" s="154"/>
      <c r="EI493" s="154"/>
      <c r="EJ493" s="154"/>
      <c r="EK493" s="154"/>
      <c r="EL493" s="154"/>
      <c r="EM493" s="154"/>
      <c r="EN493" s="154"/>
      <c r="EO493" s="154"/>
      <c r="EP493" s="154"/>
      <c r="EQ493" s="154"/>
      <c r="ER493" s="154"/>
      <c r="ES493" s="154"/>
      <c r="ET493" s="154"/>
      <c r="EU493" s="154"/>
      <c r="EV493" s="154"/>
      <c r="EW493" s="154"/>
      <c r="EX493" s="154"/>
      <c r="EY493" s="154"/>
      <c r="EZ493" s="154"/>
      <c r="FA493" s="154"/>
      <c r="FB493" s="154"/>
      <c r="FC493" s="154"/>
      <c r="FD493" s="154"/>
      <c r="FE493" s="154"/>
      <c r="FF493" s="154"/>
      <c r="FG493" s="154"/>
      <c r="FH493" s="154"/>
      <c r="FI493" s="154"/>
      <c r="FJ493" s="154"/>
      <c r="FK493" s="154"/>
      <c r="FL493" s="154"/>
      <c r="FM493" s="154"/>
      <c r="FN493" s="154"/>
      <c r="FO493" s="154"/>
      <c r="FP493" s="154"/>
      <c r="FQ493" s="154"/>
      <c r="FR493" s="154"/>
      <c r="FS493" s="154"/>
      <c r="FT493" s="154"/>
      <c r="FU493" s="154"/>
      <c r="FV493" s="154"/>
      <c r="FW493" s="154"/>
      <c r="FX493" s="154"/>
      <c r="FY493" s="154"/>
      <c r="FZ493" s="154"/>
      <c r="GA493" s="154"/>
      <c r="GB493" s="154"/>
      <c r="GC493" s="154"/>
      <c r="GD493" s="154"/>
      <c r="GE493" s="154"/>
      <c r="GF493" s="154"/>
      <c r="GG493" s="154"/>
      <c r="GH493" s="154"/>
      <c r="GI493" s="154"/>
      <c r="GJ493" s="154"/>
      <c r="GK493" s="154"/>
      <c r="GL493" s="154"/>
      <c r="GM493" s="154"/>
      <c r="GN493" s="154"/>
      <c r="GO493" s="154"/>
      <c r="GP493" s="154"/>
      <c r="GQ493" s="154"/>
      <c r="GR493" s="154"/>
      <c r="GS493" s="154"/>
      <c r="GT493" s="154"/>
    </row>
    <row r="494" spans="1:202" s="16" customFormat="1" ht="11.25">
      <c r="A494" s="70"/>
      <c r="B494" s="87"/>
      <c r="C494" s="70"/>
      <c r="D494" s="70"/>
      <c r="E494" s="84"/>
      <c r="F494" s="84"/>
      <c r="G494" s="84"/>
      <c r="H494" s="226"/>
      <c r="I494" s="5"/>
      <c r="J494" s="10"/>
      <c r="K494" s="5"/>
      <c r="L494" s="3"/>
      <c r="M494" s="3"/>
      <c r="N494" s="3"/>
      <c r="DY494" s="154"/>
      <c r="DZ494" s="154"/>
      <c r="EA494" s="154"/>
      <c r="EB494" s="154"/>
      <c r="EC494" s="154"/>
      <c r="ED494" s="154"/>
      <c r="EE494" s="154"/>
      <c r="EF494" s="154"/>
      <c r="EG494" s="154"/>
      <c r="EH494" s="154"/>
      <c r="EI494" s="154"/>
      <c r="EJ494" s="154"/>
      <c r="EK494" s="154"/>
      <c r="EL494" s="154"/>
      <c r="EM494" s="154"/>
      <c r="EN494" s="154"/>
      <c r="EO494" s="154"/>
      <c r="EP494" s="154"/>
      <c r="EQ494" s="154"/>
      <c r="ER494" s="154"/>
      <c r="ES494" s="154"/>
      <c r="ET494" s="154"/>
      <c r="EU494" s="154"/>
      <c r="EV494" s="154"/>
      <c r="EW494" s="154"/>
      <c r="EX494" s="154"/>
      <c r="EY494" s="154"/>
      <c r="EZ494" s="154"/>
      <c r="FA494" s="154"/>
      <c r="FB494" s="154"/>
      <c r="FC494" s="154"/>
      <c r="FD494" s="154"/>
      <c r="FE494" s="154"/>
      <c r="FF494" s="154"/>
      <c r="FG494" s="154"/>
      <c r="FH494" s="154"/>
      <c r="FI494" s="154"/>
      <c r="FJ494" s="154"/>
      <c r="FK494" s="154"/>
      <c r="FL494" s="154"/>
      <c r="FM494" s="154"/>
      <c r="FN494" s="154"/>
      <c r="FO494" s="154"/>
      <c r="FP494" s="154"/>
      <c r="FQ494" s="154"/>
      <c r="FR494" s="154"/>
      <c r="FS494" s="154"/>
      <c r="FT494" s="154"/>
      <c r="FU494" s="154"/>
      <c r="FV494" s="154"/>
      <c r="FW494" s="154"/>
      <c r="FX494" s="154"/>
      <c r="FY494" s="154"/>
      <c r="FZ494" s="154"/>
      <c r="GA494" s="154"/>
      <c r="GB494" s="154"/>
      <c r="GC494" s="154"/>
      <c r="GD494" s="154"/>
      <c r="GE494" s="154"/>
      <c r="GF494" s="154"/>
      <c r="GG494" s="154"/>
      <c r="GH494" s="154"/>
      <c r="GI494" s="154"/>
      <c r="GJ494" s="154"/>
      <c r="GK494" s="154"/>
      <c r="GL494" s="154"/>
      <c r="GM494" s="154"/>
      <c r="GN494" s="154"/>
      <c r="GO494" s="154"/>
      <c r="GP494" s="154"/>
      <c r="GQ494" s="154"/>
      <c r="GR494" s="154"/>
      <c r="GS494" s="154"/>
      <c r="GT494" s="154"/>
    </row>
    <row r="495" spans="1:202" s="16" customFormat="1" ht="11.25">
      <c r="A495" s="199" t="s">
        <v>360</v>
      </c>
      <c r="B495" s="200"/>
      <c r="C495" s="201"/>
      <c r="D495" s="201"/>
      <c r="E495" s="202">
        <f>E497+E505+E513+E522+E530+E535</f>
        <v>1230000</v>
      </c>
      <c r="F495" s="202">
        <f>F497+F505+F513+F522+F530+F535</f>
        <v>440000</v>
      </c>
      <c r="G495" s="202">
        <f>G497+G505+G513+G522+G530+G535</f>
        <v>1436937.79</v>
      </c>
      <c r="H495" s="223">
        <f>F495*100/E495</f>
        <v>35.77235772357724</v>
      </c>
      <c r="I495" s="20"/>
      <c r="J495" s="19"/>
      <c r="K495" s="5"/>
      <c r="L495" s="3"/>
      <c r="M495" s="3"/>
      <c r="N495" s="3"/>
      <c r="DY495" s="154"/>
      <c r="DZ495" s="154"/>
      <c r="EA495" s="154"/>
      <c r="EB495" s="154"/>
      <c r="EC495" s="154"/>
      <c r="ED495" s="154"/>
      <c r="EE495" s="154"/>
      <c r="EF495" s="154"/>
      <c r="EG495" s="154"/>
      <c r="EH495" s="154"/>
      <c r="EI495" s="154"/>
      <c r="EJ495" s="154"/>
      <c r="EK495" s="154"/>
      <c r="EL495" s="154"/>
      <c r="EM495" s="154"/>
      <c r="EN495" s="154"/>
      <c r="EO495" s="154"/>
      <c r="EP495" s="154"/>
      <c r="EQ495" s="154"/>
      <c r="ER495" s="154"/>
      <c r="ES495" s="154"/>
      <c r="ET495" s="154"/>
      <c r="EU495" s="154"/>
      <c r="EV495" s="154"/>
      <c r="EW495" s="154"/>
      <c r="EX495" s="154"/>
      <c r="EY495" s="154"/>
      <c r="EZ495" s="154"/>
      <c r="FA495" s="154"/>
      <c r="FB495" s="154"/>
      <c r="FC495" s="154"/>
      <c r="FD495" s="154"/>
      <c r="FE495" s="154"/>
      <c r="FF495" s="154"/>
      <c r="FG495" s="154"/>
      <c r="FH495" s="154"/>
      <c r="FI495" s="154"/>
      <c r="FJ495" s="154"/>
      <c r="FK495" s="154"/>
      <c r="FL495" s="154"/>
      <c r="FM495" s="154"/>
      <c r="FN495" s="154"/>
      <c r="FO495" s="154"/>
      <c r="FP495" s="154"/>
      <c r="FQ495" s="154"/>
      <c r="FR495" s="154"/>
      <c r="FS495" s="154"/>
      <c r="FT495" s="154"/>
      <c r="FU495" s="154"/>
      <c r="FV495" s="154"/>
      <c r="FW495" s="154"/>
      <c r="FX495" s="154"/>
      <c r="FY495" s="154"/>
      <c r="FZ495" s="154"/>
      <c r="GA495" s="154"/>
      <c r="GB495" s="154"/>
      <c r="GC495" s="154"/>
      <c r="GD495" s="154"/>
      <c r="GE495" s="154"/>
      <c r="GF495" s="154"/>
      <c r="GG495" s="154"/>
      <c r="GH495" s="154"/>
      <c r="GI495" s="154"/>
      <c r="GJ495" s="154"/>
      <c r="GK495" s="154"/>
      <c r="GL495" s="154"/>
      <c r="GM495" s="154"/>
      <c r="GN495" s="154"/>
      <c r="GO495" s="154"/>
      <c r="GP495" s="154"/>
      <c r="GQ495" s="154"/>
      <c r="GR495" s="154"/>
      <c r="GS495" s="154"/>
      <c r="GT495" s="154"/>
    </row>
    <row r="496" spans="1:202" s="16" customFormat="1" ht="11.25">
      <c r="A496" s="70"/>
      <c r="B496" s="70"/>
      <c r="C496" s="70"/>
      <c r="D496" s="70"/>
      <c r="E496" s="84"/>
      <c r="F496" s="84"/>
      <c r="G496" s="84"/>
      <c r="H496" s="226"/>
      <c r="I496" s="20"/>
      <c r="J496" s="19"/>
      <c r="K496" s="5"/>
      <c r="L496" s="3"/>
      <c r="M496" s="3"/>
      <c r="N496" s="3"/>
      <c r="DY496" s="154"/>
      <c r="DZ496" s="154"/>
      <c r="EA496" s="154"/>
      <c r="EB496" s="154"/>
      <c r="EC496" s="154"/>
      <c r="ED496" s="154"/>
      <c r="EE496" s="154"/>
      <c r="EF496" s="154"/>
      <c r="EG496" s="154"/>
      <c r="EH496" s="154"/>
      <c r="EI496" s="154"/>
      <c r="EJ496" s="154"/>
      <c r="EK496" s="154"/>
      <c r="EL496" s="154"/>
      <c r="EM496" s="154"/>
      <c r="EN496" s="154"/>
      <c r="EO496" s="154"/>
      <c r="EP496" s="154"/>
      <c r="EQ496" s="154"/>
      <c r="ER496" s="154"/>
      <c r="ES496" s="154"/>
      <c r="ET496" s="154"/>
      <c r="EU496" s="154"/>
      <c r="EV496" s="154"/>
      <c r="EW496" s="154"/>
      <c r="EX496" s="154"/>
      <c r="EY496" s="154"/>
      <c r="EZ496" s="154"/>
      <c r="FA496" s="154"/>
      <c r="FB496" s="154"/>
      <c r="FC496" s="154"/>
      <c r="FD496" s="154"/>
      <c r="FE496" s="154"/>
      <c r="FF496" s="154"/>
      <c r="FG496" s="154"/>
      <c r="FH496" s="154"/>
      <c r="FI496" s="154"/>
      <c r="FJ496" s="154"/>
      <c r="FK496" s="154"/>
      <c r="FL496" s="154"/>
      <c r="FM496" s="154"/>
      <c r="FN496" s="154"/>
      <c r="FO496" s="154"/>
      <c r="FP496" s="154"/>
      <c r="FQ496" s="154"/>
      <c r="FR496" s="154"/>
      <c r="FS496" s="154"/>
      <c r="FT496" s="154"/>
      <c r="FU496" s="154"/>
      <c r="FV496" s="154"/>
      <c r="FW496" s="154"/>
      <c r="FX496" s="154"/>
      <c r="FY496" s="154"/>
      <c r="FZ496" s="154"/>
      <c r="GA496" s="154"/>
      <c r="GB496" s="154"/>
      <c r="GC496" s="154"/>
      <c r="GD496" s="154"/>
      <c r="GE496" s="154"/>
      <c r="GF496" s="154"/>
      <c r="GG496" s="154"/>
      <c r="GH496" s="154"/>
      <c r="GI496" s="154"/>
      <c r="GJ496" s="154"/>
      <c r="GK496" s="154"/>
      <c r="GL496" s="154"/>
      <c r="GM496" s="154"/>
      <c r="GN496" s="154"/>
      <c r="GO496" s="154"/>
      <c r="GP496" s="154"/>
      <c r="GQ496" s="154"/>
      <c r="GR496" s="154"/>
      <c r="GS496" s="154"/>
      <c r="GT496" s="154"/>
    </row>
    <row r="497" spans="1:254" s="155" customFormat="1" ht="12">
      <c r="A497" s="70" t="s">
        <v>361</v>
      </c>
      <c r="B497" s="110"/>
      <c r="C497" s="70"/>
      <c r="D497" s="70"/>
      <c r="E497" s="84">
        <f>E498</f>
        <v>100000</v>
      </c>
      <c r="F497" s="84">
        <f>F498</f>
        <v>80000</v>
      </c>
      <c r="G497" s="84">
        <f>G498</f>
        <v>81420</v>
      </c>
      <c r="H497" s="226">
        <f>F497/E497*100</f>
        <v>80</v>
      </c>
      <c r="I497" s="20"/>
      <c r="J497" s="19"/>
      <c r="K497" s="5"/>
      <c r="L497" s="5"/>
      <c r="M497" s="5"/>
      <c r="N497" s="5"/>
      <c r="GU497" s="156"/>
      <c r="GV497" s="156"/>
      <c r="GW497" s="156"/>
      <c r="GX497" s="156"/>
      <c r="GY497" s="156"/>
      <c r="GZ497" s="156"/>
      <c r="HA497" s="156"/>
      <c r="HB497" s="156"/>
      <c r="HC497" s="156"/>
      <c r="HD497" s="156"/>
      <c r="HE497" s="156"/>
      <c r="HF497" s="156"/>
      <c r="HG497" s="156"/>
      <c r="HH497" s="156"/>
      <c r="HI497" s="156"/>
      <c r="HJ497" s="156"/>
      <c r="HK497" s="156"/>
      <c r="HL497" s="156"/>
      <c r="HM497" s="156"/>
      <c r="HN497" s="156"/>
      <c r="HO497" s="156"/>
      <c r="HP497" s="156"/>
      <c r="HQ497" s="156"/>
      <c r="HR497" s="156"/>
      <c r="HS497" s="156"/>
      <c r="HT497" s="156"/>
      <c r="HU497" s="156"/>
      <c r="HV497" s="156"/>
      <c r="HW497" s="156"/>
      <c r="HX497" s="156"/>
      <c r="HY497" s="156"/>
      <c r="HZ497" s="156"/>
      <c r="IA497" s="156"/>
      <c r="IB497" s="156"/>
      <c r="IC497" s="156"/>
      <c r="ID497" s="156"/>
      <c r="IE497" s="156"/>
      <c r="IF497" s="156"/>
      <c r="IG497" s="156"/>
      <c r="IH497" s="156"/>
      <c r="II497" s="156"/>
      <c r="IJ497" s="156"/>
      <c r="IK497" s="156"/>
      <c r="IL497" s="156"/>
      <c r="IM497" s="156"/>
      <c r="IN497" s="156"/>
      <c r="IO497" s="156"/>
      <c r="IP497" s="156"/>
      <c r="IQ497" s="156"/>
      <c r="IR497" s="156"/>
      <c r="IS497" s="156"/>
      <c r="IT497" s="156"/>
    </row>
    <row r="498" spans="1:254" s="157" customFormat="1" ht="11.25">
      <c r="A498" s="70"/>
      <c r="B498" s="110">
        <v>32</v>
      </c>
      <c r="C498" s="70" t="s">
        <v>212</v>
      </c>
      <c r="D498" s="70"/>
      <c r="E498" s="84">
        <f>E499+E502</f>
        <v>100000</v>
      </c>
      <c r="F498" s="84">
        <f>F499+F502</f>
        <v>80000</v>
      </c>
      <c r="G498" s="84">
        <f>G499+G502</f>
        <v>81420</v>
      </c>
      <c r="H498" s="226">
        <f>F498/E498*100</f>
        <v>80</v>
      </c>
      <c r="I498" s="70"/>
      <c r="J498" s="26"/>
      <c r="K498" s="5"/>
      <c r="L498" s="5"/>
      <c r="M498" s="5"/>
      <c r="N498" s="5"/>
      <c r="GU498" s="158"/>
      <c r="GV498" s="158"/>
      <c r="GW498" s="158"/>
      <c r="GX498" s="158"/>
      <c r="GY498" s="158"/>
      <c r="GZ498" s="158"/>
      <c r="HA498" s="158"/>
      <c r="HB498" s="158"/>
      <c r="HC498" s="158"/>
      <c r="HD498" s="158"/>
      <c r="HE498" s="158"/>
      <c r="HF498" s="158"/>
      <c r="HG498" s="158"/>
      <c r="HH498" s="158"/>
      <c r="HI498" s="158"/>
      <c r="HJ498" s="158"/>
      <c r="HK498" s="158"/>
      <c r="HL498" s="158"/>
      <c r="HM498" s="158"/>
      <c r="HN498" s="158"/>
      <c r="HO498" s="158"/>
      <c r="HP498" s="158"/>
      <c r="HQ498" s="158"/>
      <c r="HR498" s="158"/>
      <c r="HS498" s="158"/>
      <c r="HT498" s="158"/>
      <c r="HU498" s="158"/>
      <c r="HV498" s="158"/>
      <c r="HW498" s="158"/>
      <c r="HX498" s="158"/>
      <c r="HY498" s="158"/>
      <c r="HZ498" s="158"/>
      <c r="IA498" s="158"/>
      <c r="IB498" s="158"/>
      <c r="IC498" s="158"/>
      <c r="ID498" s="158"/>
      <c r="IE498" s="158"/>
      <c r="IF498" s="158"/>
      <c r="IG498" s="158"/>
      <c r="IH498" s="158"/>
      <c r="II498" s="158"/>
      <c r="IJ498" s="158"/>
      <c r="IK498" s="158"/>
      <c r="IL498" s="158"/>
      <c r="IM498" s="158"/>
      <c r="IN498" s="158"/>
      <c r="IO498" s="158"/>
      <c r="IP498" s="158"/>
      <c r="IQ498" s="158"/>
      <c r="IR498" s="158"/>
      <c r="IS498" s="158"/>
      <c r="IT498" s="158"/>
    </row>
    <row r="499" spans="1:254" s="154" customFormat="1" ht="11.25">
      <c r="A499" s="70"/>
      <c r="B499" s="20">
        <v>322</v>
      </c>
      <c r="C499" s="70" t="s">
        <v>228</v>
      </c>
      <c r="D499" s="70"/>
      <c r="E499" s="84">
        <f>SUM(E500:E501)</f>
        <v>80000</v>
      </c>
      <c r="F499" s="84">
        <f>SUM(F500:F501)</f>
        <v>0</v>
      </c>
      <c r="G499" s="84">
        <f>SUM(G500:G501)</f>
        <v>0</v>
      </c>
      <c r="H499" s="226"/>
      <c r="I499" s="70"/>
      <c r="J499" s="26"/>
      <c r="K499" s="5"/>
      <c r="L499" s="5"/>
      <c r="M499" s="5"/>
      <c r="N499" s="5"/>
      <c r="GU499" s="16"/>
      <c r="GV499" s="16"/>
      <c r="GW499" s="16"/>
      <c r="GX499" s="16"/>
      <c r="GY499" s="16"/>
      <c r="GZ499" s="16"/>
      <c r="HA499" s="16"/>
      <c r="HB499" s="16"/>
      <c r="HC499" s="16"/>
      <c r="HD499" s="16"/>
      <c r="HE499" s="16"/>
      <c r="HF499" s="16"/>
      <c r="HG499" s="16"/>
      <c r="HH499" s="16"/>
      <c r="HI499" s="16"/>
      <c r="HJ499" s="16"/>
      <c r="HK499" s="16"/>
      <c r="HL499" s="16"/>
      <c r="HM499" s="16"/>
      <c r="HN499" s="16"/>
      <c r="HO499" s="16"/>
      <c r="HP499" s="16"/>
      <c r="HQ499" s="16"/>
      <c r="HR499" s="16"/>
      <c r="HS499" s="16"/>
      <c r="HT499" s="16"/>
      <c r="HU499" s="16"/>
      <c r="HV499" s="16"/>
      <c r="HW499" s="16"/>
      <c r="HX499" s="16"/>
      <c r="HY499" s="16"/>
      <c r="HZ499" s="16"/>
      <c r="IA499" s="16"/>
      <c r="IB499" s="16"/>
      <c r="IC499" s="16"/>
      <c r="ID499" s="16"/>
      <c r="IE499" s="16"/>
      <c r="IF499" s="16"/>
      <c r="IG499" s="16"/>
      <c r="IH499" s="16"/>
      <c r="II499" s="16"/>
      <c r="IJ499" s="16"/>
      <c r="IK499" s="16"/>
      <c r="IL499" s="16"/>
      <c r="IM499" s="16"/>
      <c r="IN499" s="16"/>
      <c r="IO499" s="16"/>
      <c r="IP499" s="16"/>
      <c r="IQ499" s="16"/>
      <c r="IR499" s="16"/>
      <c r="IS499" s="16"/>
      <c r="IT499" s="16"/>
    </row>
    <row r="500" spans="1:254" s="154" customFormat="1" ht="11.25">
      <c r="A500" s="70"/>
      <c r="B500" s="87">
        <v>3223</v>
      </c>
      <c r="C500" s="70" t="s">
        <v>231</v>
      </c>
      <c r="D500" s="70"/>
      <c r="E500" s="232">
        <v>50000</v>
      </c>
      <c r="F500" s="232"/>
      <c r="G500" s="232"/>
      <c r="H500" s="226"/>
      <c r="I500" s="70"/>
      <c r="J500" s="26"/>
      <c r="K500" s="5"/>
      <c r="L500" s="5"/>
      <c r="M500" s="5"/>
      <c r="N500" s="5"/>
      <c r="GU500" s="16"/>
      <c r="GV500" s="16"/>
      <c r="GW500" s="16"/>
      <c r="GX500" s="16"/>
      <c r="GY500" s="16"/>
      <c r="GZ500" s="16"/>
      <c r="HA500" s="16"/>
      <c r="HB500" s="16"/>
      <c r="HC500" s="16"/>
      <c r="HD500" s="16"/>
      <c r="HE500" s="16"/>
      <c r="HF500" s="16"/>
      <c r="HG500" s="16"/>
      <c r="HH500" s="16"/>
      <c r="HI500" s="16"/>
      <c r="HJ500" s="16"/>
      <c r="HK500" s="16"/>
      <c r="HL500" s="16"/>
      <c r="HM500" s="16"/>
      <c r="HN500" s="16"/>
      <c r="HO500" s="16"/>
      <c r="HP500" s="16"/>
      <c r="HQ500" s="16"/>
      <c r="HR500" s="16"/>
      <c r="HS500" s="16"/>
      <c r="HT500" s="16"/>
      <c r="HU500" s="16"/>
      <c r="HV500" s="16"/>
      <c r="HW500" s="16"/>
      <c r="HX500" s="16"/>
      <c r="HY500" s="16"/>
      <c r="HZ500" s="16"/>
      <c r="IA500" s="16"/>
      <c r="IB500" s="16"/>
      <c r="IC500" s="16"/>
      <c r="ID500" s="16"/>
      <c r="IE500" s="16"/>
      <c r="IF500" s="16"/>
      <c r="IG500" s="16"/>
      <c r="IH500" s="16"/>
      <c r="II500" s="16"/>
      <c r="IJ500" s="16"/>
      <c r="IK500" s="16"/>
      <c r="IL500" s="16"/>
      <c r="IM500" s="16"/>
      <c r="IN500" s="16"/>
      <c r="IO500" s="16"/>
      <c r="IP500" s="16"/>
      <c r="IQ500" s="16"/>
      <c r="IR500" s="16"/>
      <c r="IS500" s="16"/>
      <c r="IT500" s="16"/>
    </row>
    <row r="501" spans="1:254" s="155" customFormat="1" ht="12">
      <c r="A501" s="70"/>
      <c r="B501" s="87">
        <v>3224</v>
      </c>
      <c r="C501" s="70" t="s">
        <v>274</v>
      </c>
      <c r="D501" s="70"/>
      <c r="E501" s="232">
        <v>30000</v>
      </c>
      <c r="F501" s="232"/>
      <c r="G501" s="232"/>
      <c r="H501" s="226"/>
      <c r="I501" s="70"/>
      <c r="J501" s="26"/>
      <c r="K501" s="5"/>
      <c r="L501" s="5"/>
      <c r="M501" s="5"/>
      <c r="N501" s="5"/>
      <c r="GU501" s="156"/>
      <c r="GV501" s="156"/>
      <c r="GW501" s="156"/>
      <c r="GX501" s="156"/>
      <c r="GY501" s="156"/>
      <c r="GZ501" s="156"/>
      <c r="HA501" s="156"/>
      <c r="HB501" s="156"/>
      <c r="HC501" s="156"/>
      <c r="HD501" s="156"/>
      <c r="HE501" s="156"/>
      <c r="HF501" s="156"/>
      <c r="HG501" s="156"/>
      <c r="HH501" s="156"/>
      <c r="HI501" s="156"/>
      <c r="HJ501" s="156"/>
      <c r="HK501" s="156"/>
      <c r="HL501" s="156"/>
      <c r="HM501" s="156"/>
      <c r="HN501" s="156"/>
      <c r="HO501" s="156"/>
      <c r="HP501" s="156"/>
      <c r="HQ501" s="156"/>
      <c r="HR501" s="156"/>
      <c r="HS501" s="156"/>
      <c r="HT501" s="156"/>
      <c r="HU501" s="156"/>
      <c r="HV501" s="156"/>
      <c r="HW501" s="156"/>
      <c r="HX501" s="156"/>
      <c r="HY501" s="156"/>
      <c r="HZ501" s="156"/>
      <c r="IA501" s="156"/>
      <c r="IB501" s="156"/>
      <c r="IC501" s="156"/>
      <c r="ID501" s="156"/>
      <c r="IE501" s="156"/>
      <c r="IF501" s="156"/>
      <c r="IG501" s="156"/>
      <c r="IH501" s="156"/>
      <c r="II501" s="156"/>
      <c r="IJ501" s="156"/>
      <c r="IK501" s="156"/>
      <c r="IL501" s="156"/>
      <c r="IM501" s="156"/>
      <c r="IN501" s="156"/>
      <c r="IO501" s="156"/>
      <c r="IP501" s="156"/>
      <c r="IQ501" s="156"/>
      <c r="IR501" s="156"/>
      <c r="IS501" s="156"/>
      <c r="IT501" s="156"/>
    </row>
    <row r="502" spans="1:254" s="157" customFormat="1" ht="11.25">
      <c r="A502" s="70"/>
      <c r="B502" s="20">
        <v>323</v>
      </c>
      <c r="C502" s="70" t="s">
        <v>233</v>
      </c>
      <c r="D502" s="70"/>
      <c r="E502" s="84">
        <f>E503</f>
        <v>20000</v>
      </c>
      <c r="F502" s="84">
        <f>F503</f>
        <v>80000</v>
      </c>
      <c r="G502" s="84">
        <f>G503</f>
        <v>81420</v>
      </c>
      <c r="H502" s="226">
        <f>F502/E502*100</f>
        <v>400</v>
      </c>
      <c r="I502" s="70"/>
      <c r="J502" s="26"/>
      <c r="K502" s="5"/>
      <c r="L502" s="5"/>
      <c r="M502" s="5"/>
      <c r="N502" s="5"/>
      <c r="GU502" s="158"/>
      <c r="GV502" s="158"/>
      <c r="GW502" s="158"/>
      <c r="GX502" s="158"/>
      <c r="GY502" s="158"/>
      <c r="GZ502" s="158"/>
      <c r="HA502" s="158"/>
      <c r="HB502" s="158"/>
      <c r="HC502" s="158"/>
      <c r="HD502" s="158"/>
      <c r="HE502" s="158"/>
      <c r="HF502" s="158"/>
      <c r="HG502" s="158"/>
      <c r="HH502" s="158"/>
      <c r="HI502" s="158"/>
      <c r="HJ502" s="158"/>
      <c r="HK502" s="158"/>
      <c r="HL502" s="158"/>
      <c r="HM502" s="158"/>
      <c r="HN502" s="158"/>
      <c r="HO502" s="158"/>
      <c r="HP502" s="158"/>
      <c r="HQ502" s="158"/>
      <c r="HR502" s="158"/>
      <c r="HS502" s="158"/>
      <c r="HT502" s="158"/>
      <c r="HU502" s="158"/>
      <c r="HV502" s="158"/>
      <c r="HW502" s="158"/>
      <c r="HX502" s="158"/>
      <c r="HY502" s="158"/>
      <c r="HZ502" s="158"/>
      <c r="IA502" s="158"/>
      <c r="IB502" s="158"/>
      <c r="IC502" s="158"/>
      <c r="ID502" s="158"/>
      <c r="IE502" s="158"/>
      <c r="IF502" s="158"/>
      <c r="IG502" s="158"/>
      <c r="IH502" s="158"/>
      <c r="II502" s="158"/>
      <c r="IJ502" s="158"/>
      <c r="IK502" s="158"/>
      <c r="IL502" s="158"/>
      <c r="IM502" s="158"/>
      <c r="IN502" s="158"/>
      <c r="IO502" s="158"/>
      <c r="IP502" s="158"/>
      <c r="IQ502" s="158"/>
      <c r="IR502" s="158"/>
      <c r="IS502" s="158"/>
      <c r="IT502" s="158"/>
    </row>
    <row r="503" spans="1:254" s="154" customFormat="1" ht="11.25">
      <c r="A503" s="70"/>
      <c r="B503" s="87">
        <v>3232</v>
      </c>
      <c r="C503" s="70" t="s">
        <v>275</v>
      </c>
      <c r="D503" s="70"/>
      <c r="E503" s="232">
        <v>20000</v>
      </c>
      <c r="F503" s="232">
        <v>80000</v>
      </c>
      <c r="G503" s="232">
        <v>81420</v>
      </c>
      <c r="H503" s="226">
        <f>F503/E503*100</f>
        <v>400</v>
      </c>
      <c r="I503" s="70"/>
      <c r="J503" s="26"/>
      <c r="K503" s="5"/>
      <c r="L503" s="5"/>
      <c r="M503" s="5"/>
      <c r="N503" s="5"/>
      <c r="GU503" s="16"/>
      <c r="GV503" s="16"/>
      <c r="GW503" s="16"/>
      <c r="GX503" s="16"/>
      <c r="GY503" s="16"/>
      <c r="GZ503" s="16"/>
      <c r="HA503" s="16"/>
      <c r="HB503" s="16"/>
      <c r="HC503" s="16"/>
      <c r="HD503" s="16"/>
      <c r="HE503" s="16"/>
      <c r="HF503" s="16"/>
      <c r="HG503" s="16"/>
      <c r="HH503" s="16"/>
      <c r="HI503" s="16"/>
      <c r="HJ503" s="16"/>
      <c r="HK503" s="16"/>
      <c r="HL503" s="16"/>
      <c r="HM503" s="16"/>
      <c r="HN503" s="16"/>
      <c r="HO503" s="16"/>
      <c r="HP503" s="16"/>
      <c r="HQ503" s="16"/>
      <c r="HR503" s="16"/>
      <c r="HS503" s="16"/>
      <c r="HT503" s="16"/>
      <c r="HU503" s="16"/>
      <c r="HV503" s="16"/>
      <c r="HW503" s="16"/>
      <c r="HX503" s="16"/>
      <c r="HY503" s="16"/>
      <c r="HZ503" s="16"/>
      <c r="IA503" s="16"/>
      <c r="IB503" s="16"/>
      <c r="IC503" s="16"/>
      <c r="ID503" s="16"/>
      <c r="IE503" s="16"/>
      <c r="IF503" s="16"/>
      <c r="IG503" s="16"/>
      <c r="IH503" s="16"/>
      <c r="II503" s="16"/>
      <c r="IJ503" s="16"/>
      <c r="IK503" s="16"/>
      <c r="IL503" s="16"/>
      <c r="IM503" s="16"/>
      <c r="IN503" s="16"/>
      <c r="IO503" s="16"/>
      <c r="IP503" s="16"/>
      <c r="IQ503" s="16"/>
      <c r="IR503" s="16"/>
      <c r="IS503" s="16"/>
      <c r="IT503" s="16"/>
    </row>
    <row r="504" spans="1:254" s="159" customFormat="1" ht="13.5">
      <c r="A504" s="70"/>
      <c r="B504" s="20"/>
      <c r="C504" s="70"/>
      <c r="D504" s="70"/>
      <c r="E504" s="84"/>
      <c r="F504" s="84"/>
      <c r="G504" s="84"/>
      <c r="H504" s="226"/>
      <c r="I504" s="70"/>
      <c r="J504" s="26"/>
      <c r="K504" s="5"/>
      <c r="L504" s="5"/>
      <c r="M504" s="5"/>
      <c r="N504" s="5"/>
      <c r="GU504" s="12"/>
      <c r="GV504" s="12"/>
      <c r="GW504" s="12"/>
      <c r="GX504" s="12"/>
      <c r="GY504" s="12"/>
      <c r="GZ504" s="12"/>
      <c r="HA504" s="12"/>
      <c r="HB504" s="12"/>
      <c r="HC504" s="12"/>
      <c r="HD504" s="12"/>
      <c r="HE504" s="12"/>
      <c r="HF504" s="12"/>
      <c r="HG504" s="12"/>
      <c r="HH504" s="12"/>
      <c r="HI504" s="12"/>
      <c r="HJ504" s="12"/>
      <c r="HK504" s="12"/>
      <c r="HL504" s="12"/>
      <c r="HM504" s="12"/>
      <c r="HN504" s="12"/>
      <c r="HO504" s="12"/>
      <c r="HP504" s="12"/>
      <c r="HQ504" s="12"/>
      <c r="HR504" s="12"/>
      <c r="HS504" s="12"/>
      <c r="HT504" s="12"/>
      <c r="HU504" s="12"/>
      <c r="HV504" s="12"/>
      <c r="HW504" s="12"/>
      <c r="HX504" s="12"/>
      <c r="HY504" s="12"/>
      <c r="HZ504" s="12"/>
      <c r="IA504" s="12"/>
      <c r="IB504" s="12"/>
      <c r="IC504" s="12"/>
      <c r="ID504" s="12"/>
      <c r="IE504" s="12"/>
      <c r="IF504" s="12"/>
      <c r="IG504" s="12"/>
      <c r="IH504" s="12"/>
      <c r="II504" s="12"/>
      <c r="IJ504" s="12"/>
      <c r="IK504" s="12"/>
      <c r="IL504" s="12"/>
      <c r="IM504" s="12"/>
      <c r="IN504" s="12"/>
      <c r="IO504" s="12"/>
      <c r="IP504" s="12"/>
      <c r="IQ504" s="12"/>
      <c r="IR504" s="12"/>
      <c r="IS504" s="12"/>
      <c r="IT504" s="12"/>
    </row>
    <row r="505" spans="1:254" s="154" customFormat="1" ht="11.25">
      <c r="A505" s="70" t="s">
        <v>362</v>
      </c>
      <c r="B505" s="87"/>
      <c r="C505" s="70"/>
      <c r="D505" s="70"/>
      <c r="E505" s="84">
        <f>E506</f>
        <v>100000</v>
      </c>
      <c r="F505" s="84">
        <f>F506</f>
        <v>100000</v>
      </c>
      <c r="G505" s="84">
        <f>G506</f>
        <v>193615.94</v>
      </c>
      <c r="H505" s="226">
        <f>F505/E505*100</f>
        <v>100</v>
      </c>
      <c r="I505" s="70"/>
      <c r="J505" s="26"/>
      <c r="K505" s="5"/>
      <c r="L505" s="5"/>
      <c r="M505" s="5"/>
      <c r="N505" s="5"/>
      <c r="GU505" s="16"/>
      <c r="GV505" s="16"/>
      <c r="GW505" s="16"/>
      <c r="GX505" s="16"/>
      <c r="GY505" s="16"/>
      <c r="GZ505" s="16"/>
      <c r="HA505" s="16"/>
      <c r="HB505" s="16"/>
      <c r="HC505" s="16"/>
      <c r="HD505" s="16"/>
      <c r="HE505" s="16"/>
      <c r="HF505" s="16"/>
      <c r="HG505" s="16"/>
      <c r="HH505" s="16"/>
      <c r="HI505" s="16"/>
      <c r="HJ505" s="16"/>
      <c r="HK505" s="16"/>
      <c r="HL505" s="16"/>
      <c r="HM505" s="16"/>
      <c r="HN505" s="16"/>
      <c r="HO505" s="16"/>
      <c r="HP505" s="16"/>
      <c r="HQ505" s="16"/>
      <c r="HR505" s="16"/>
      <c r="HS505" s="16"/>
      <c r="HT505" s="16"/>
      <c r="HU505" s="16"/>
      <c r="HV505" s="16"/>
      <c r="HW505" s="16"/>
      <c r="HX505" s="16"/>
      <c r="HY505" s="16"/>
      <c r="HZ505" s="16"/>
      <c r="IA505" s="16"/>
      <c r="IB505" s="16"/>
      <c r="IC505" s="16"/>
      <c r="ID505" s="16"/>
      <c r="IE505" s="16"/>
      <c r="IF505" s="16"/>
      <c r="IG505" s="16"/>
      <c r="IH505" s="16"/>
      <c r="II505" s="16"/>
      <c r="IJ505" s="16"/>
      <c r="IK505" s="16"/>
      <c r="IL505" s="16"/>
      <c r="IM505" s="16"/>
      <c r="IN505" s="16"/>
      <c r="IO505" s="16"/>
      <c r="IP505" s="16"/>
      <c r="IQ505" s="16"/>
      <c r="IR505" s="16"/>
      <c r="IS505" s="16"/>
      <c r="IT505" s="16"/>
    </row>
    <row r="506" spans="1:254" s="151" customFormat="1" ht="12">
      <c r="A506" s="70"/>
      <c r="B506" s="110">
        <v>32</v>
      </c>
      <c r="C506" s="70" t="s">
        <v>212</v>
      </c>
      <c r="D506" s="70"/>
      <c r="E506" s="84">
        <f>E507+E510</f>
        <v>100000</v>
      </c>
      <c r="F506" s="84">
        <f>F507+F510</f>
        <v>100000</v>
      </c>
      <c r="G506" s="84">
        <f>G507+G510</f>
        <v>193615.94</v>
      </c>
      <c r="H506" s="226">
        <f>F506/E506*100</f>
        <v>100</v>
      </c>
      <c r="I506" s="70"/>
      <c r="J506" s="26"/>
      <c r="K506" s="5"/>
      <c r="L506" s="5"/>
      <c r="M506" s="5"/>
      <c r="N506" s="5"/>
      <c r="GU506" s="160"/>
      <c r="GV506" s="160"/>
      <c r="GW506" s="160"/>
      <c r="GX506" s="160"/>
      <c r="GY506" s="160"/>
      <c r="GZ506" s="160"/>
      <c r="HA506" s="160"/>
      <c r="HB506" s="160"/>
      <c r="HC506" s="160"/>
      <c r="HD506" s="160"/>
      <c r="HE506" s="160"/>
      <c r="HF506" s="160"/>
      <c r="HG506" s="160"/>
      <c r="HH506" s="160"/>
      <c r="HI506" s="160"/>
      <c r="HJ506" s="160"/>
      <c r="HK506" s="160"/>
      <c r="HL506" s="160"/>
      <c r="HM506" s="160"/>
      <c r="HN506" s="160"/>
      <c r="HO506" s="160"/>
      <c r="HP506" s="160"/>
      <c r="HQ506" s="160"/>
      <c r="HR506" s="160"/>
      <c r="HS506" s="160"/>
      <c r="HT506" s="160"/>
      <c r="HU506" s="160"/>
      <c r="HV506" s="160"/>
      <c r="HW506" s="160"/>
      <c r="HX506" s="160"/>
      <c r="HY506" s="160"/>
      <c r="HZ506" s="160"/>
      <c r="IA506" s="160"/>
      <c r="IB506" s="160"/>
      <c r="IC506" s="160"/>
      <c r="ID506" s="160"/>
      <c r="IE506" s="160"/>
      <c r="IF506" s="160"/>
      <c r="IG506" s="160"/>
      <c r="IH506" s="160"/>
      <c r="II506" s="160"/>
      <c r="IJ506" s="160"/>
      <c r="IK506" s="160"/>
      <c r="IL506" s="160"/>
      <c r="IM506" s="160"/>
      <c r="IN506" s="160"/>
      <c r="IO506" s="160"/>
      <c r="IP506" s="160"/>
      <c r="IQ506" s="160"/>
      <c r="IR506" s="160"/>
      <c r="IS506" s="160"/>
      <c r="IT506" s="160"/>
    </row>
    <row r="507" spans="1:14" s="15" customFormat="1" ht="11.25">
      <c r="A507" s="70"/>
      <c r="B507" s="20">
        <v>322</v>
      </c>
      <c r="C507" s="70" t="s">
        <v>228</v>
      </c>
      <c r="D507" s="70"/>
      <c r="E507" s="84">
        <f>E509</f>
        <v>50000</v>
      </c>
      <c r="F507" s="84">
        <f>F509</f>
        <v>50000</v>
      </c>
      <c r="G507" s="84">
        <f>G509</f>
        <v>0</v>
      </c>
      <c r="H507" s="226"/>
      <c r="I507" s="70"/>
      <c r="J507" s="26"/>
      <c r="K507" s="5"/>
      <c r="L507" s="5"/>
      <c r="M507" s="5"/>
      <c r="N507" s="3"/>
    </row>
    <row r="508" spans="1:14" s="16" customFormat="1" ht="11.25">
      <c r="A508" s="70"/>
      <c r="B508" s="87"/>
      <c r="C508" s="70"/>
      <c r="D508" s="70"/>
      <c r="E508" s="84"/>
      <c r="F508" s="84"/>
      <c r="G508" s="84"/>
      <c r="H508" s="226"/>
      <c r="I508" s="70"/>
      <c r="J508" s="26"/>
      <c r="K508" s="5"/>
      <c r="L508" s="5"/>
      <c r="M508" s="5"/>
      <c r="N508" s="3"/>
    </row>
    <row r="509" spans="1:14" s="16" customFormat="1" ht="11.25">
      <c r="A509" s="70"/>
      <c r="B509" s="87">
        <v>3224</v>
      </c>
      <c r="C509" s="70" t="s">
        <v>274</v>
      </c>
      <c r="D509" s="70"/>
      <c r="E509" s="232">
        <v>50000</v>
      </c>
      <c r="F509" s="232">
        <v>50000</v>
      </c>
      <c r="G509" s="232"/>
      <c r="H509" s="226"/>
      <c r="I509" s="70"/>
      <c r="J509" s="26"/>
      <c r="K509" s="5"/>
      <c r="L509" s="5"/>
      <c r="M509" s="5"/>
      <c r="N509" s="3"/>
    </row>
    <row r="510" spans="1:14" s="15" customFormat="1" ht="11.25">
      <c r="A510" s="70"/>
      <c r="B510" s="20">
        <v>323</v>
      </c>
      <c r="C510" s="70" t="s">
        <v>233</v>
      </c>
      <c r="D510" s="70"/>
      <c r="E510" s="84">
        <f>E511</f>
        <v>50000</v>
      </c>
      <c r="F510" s="84">
        <f>F511</f>
        <v>50000</v>
      </c>
      <c r="G510" s="84">
        <f>G511</f>
        <v>193615.94</v>
      </c>
      <c r="H510" s="226">
        <f>F510/E510*100</f>
        <v>100</v>
      </c>
      <c r="I510" s="70"/>
      <c r="J510" s="26"/>
      <c r="K510" s="5"/>
      <c r="L510" s="5"/>
      <c r="M510" s="5"/>
      <c r="N510" s="3"/>
    </row>
    <row r="511" spans="1:14" s="16" customFormat="1" ht="11.25">
      <c r="A511" s="70"/>
      <c r="B511" s="87">
        <v>3232</v>
      </c>
      <c r="C511" s="70" t="s">
        <v>275</v>
      </c>
      <c r="D511" s="70"/>
      <c r="E511" s="232">
        <v>50000</v>
      </c>
      <c r="F511" s="232">
        <v>50000</v>
      </c>
      <c r="G511" s="232">
        <v>193615.94</v>
      </c>
      <c r="H511" s="226">
        <f>F511/E511*100</f>
        <v>100</v>
      </c>
      <c r="I511" s="70"/>
      <c r="J511" s="26"/>
      <c r="K511" s="5"/>
      <c r="L511" s="5"/>
      <c r="M511" s="5"/>
      <c r="N511" s="3"/>
    </row>
    <row r="512" spans="1:14" s="15" customFormat="1" ht="11.25">
      <c r="A512" s="70"/>
      <c r="B512" s="87"/>
      <c r="C512" s="70"/>
      <c r="D512" s="70"/>
      <c r="E512" s="84"/>
      <c r="F512" s="84"/>
      <c r="G512" s="84"/>
      <c r="H512" s="226"/>
      <c r="I512" s="70"/>
      <c r="J512" s="26"/>
      <c r="K512" s="5"/>
      <c r="L512" s="5"/>
      <c r="M512" s="5"/>
      <c r="N512" s="3"/>
    </row>
    <row r="513" spans="1:14" s="15" customFormat="1" ht="11.25">
      <c r="A513" s="70" t="s">
        <v>363</v>
      </c>
      <c r="B513" s="20"/>
      <c r="C513" s="70"/>
      <c r="D513" s="70"/>
      <c r="E513" s="84">
        <f>E514</f>
        <v>100000</v>
      </c>
      <c r="F513" s="84">
        <f>F514</f>
        <v>100000</v>
      </c>
      <c r="G513" s="84">
        <f>G514</f>
        <v>57802.5</v>
      </c>
      <c r="H513" s="226"/>
      <c r="I513" s="70"/>
      <c r="J513" s="26"/>
      <c r="K513" s="5"/>
      <c r="L513" s="5"/>
      <c r="M513" s="5"/>
      <c r="N513" s="3"/>
    </row>
    <row r="514" spans="1:14" s="15" customFormat="1" ht="11.25">
      <c r="A514" s="70"/>
      <c r="B514" s="110">
        <v>32</v>
      </c>
      <c r="C514" s="70" t="s">
        <v>212</v>
      </c>
      <c r="D514" s="70"/>
      <c r="E514" s="84">
        <f>E515+E518</f>
        <v>100000</v>
      </c>
      <c r="F514" s="84">
        <f>F515+F518</f>
        <v>100000</v>
      </c>
      <c r="G514" s="84">
        <f>G515+G518</f>
        <v>57802.5</v>
      </c>
      <c r="H514" s="226"/>
      <c r="I514" s="70"/>
      <c r="J514" s="26"/>
      <c r="K514" s="5"/>
      <c r="L514" s="5"/>
      <c r="M514" s="5"/>
      <c r="N514" s="3"/>
    </row>
    <row r="515" spans="1:14" s="15" customFormat="1" ht="11.25">
      <c r="A515" s="70"/>
      <c r="B515" s="20">
        <v>322</v>
      </c>
      <c r="C515" s="70" t="s">
        <v>228</v>
      </c>
      <c r="D515" s="70"/>
      <c r="E515" s="84">
        <f>SUM(E516:E517)</f>
        <v>80000</v>
      </c>
      <c r="F515" s="84">
        <f>SUM(F516:F517)</f>
        <v>80000</v>
      </c>
      <c r="G515" s="84">
        <f>SUM(G516:G517)</f>
        <v>0</v>
      </c>
      <c r="H515" s="226"/>
      <c r="I515" s="70"/>
      <c r="J515" s="26"/>
      <c r="K515" s="5"/>
      <c r="L515" s="5"/>
      <c r="M515" s="5"/>
      <c r="N515" s="3"/>
    </row>
    <row r="516" spans="1:14" s="15" customFormat="1" ht="11.25">
      <c r="A516" s="70"/>
      <c r="B516" s="87">
        <v>3223</v>
      </c>
      <c r="C516" s="70" t="s">
        <v>231</v>
      </c>
      <c r="D516" s="70"/>
      <c r="E516" s="232">
        <v>50000</v>
      </c>
      <c r="F516" s="232">
        <v>50000</v>
      </c>
      <c r="G516" s="232"/>
      <c r="H516" s="226"/>
      <c r="I516" s="70"/>
      <c r="J516" s="26"/>
      <c r="K516" s="5"/>
      <c r="L516" s="5"/>
      <c r="M516" s="5"/>
      <c r="N516" s="3"/>
    </row>
    <row r="517" spans="1:14" s="15" customFormat="1" ht="11.25">
      <c r="A517" s="70"/>
      <c r="B517" s="87">
        <v>3224</v>
      </c>
      <c r="C517" s="70" t="s">
        <v>274</v>
      </c>
      <c r="D517" s="70"/>
      <c r="E517" s="232">
        <v>30000</v>
      </c>
      <c r="F517" s="232">
        <v>30000</v>
      </c>
      <c r="G517" s="232"/>
      <c r="H517" s="226"/>
      <c r="I517" s="70"/>
      <c r="J517" s="26"/>
      <c r="K517" s="5"/>
      <c r="L517" s="5"/>
      <c r="M517" s="5"/>
      <c r="N517" s="3"/>
    </row>
    <row r="518" spans="1:14" s="16" customFormat="1" ht="11.25">
      <c r="A518" s="70"/>
      <c r="B518" s="20">
        <v>323</v>
      </c>
      <c r="C518" s="70" t="s">
        <v>233</v>
      </c>
      <c r="D518" s="70"/>
      <c r="E518" s="84">
        <f>E519</f>
        <v>20000</v>
      </c>
      <c r="F518" s="84">
        <f>F519</f>
        <v>20000</v>
      </c>
      <c r="G518" s="84">
        <f>G519</f>
        <v>57802.5</v>
      </c>
      <c r="H518" s="226"/>
      <c r="I518" s="70"/>
      <c r="J518" s="26"/>
      <c r="K518" s="5"/>
      <c r="L518" s="5"/>
      <c r="M518" s="5"/>
      <c r="N518" s="3"/>
    </row>
    <row r="519" spans="1:14" s="16" customFormat="1" ht="11.25">
      <c r="A519" s="70"/>
      <c r="B519" s="87">
        <v>3232</v>
      </c>
      <c r="C519" s="70" t="s">
        <v>275</v>
      </c>
      <c r="D519" s="70"/>
      <c r="E519" s="232">
        <v>20000</v>
      </c>
      <c r="F519" s="232">
        <v>20000</v>
      </c>
      <c r="G519" s="232">
        <v>57802.5</v>
      </c>
      <c r="H519" s="226"/>
      <c r="I519" s="70"/>
      <c r="J519" s="26"/>
      <c r="K519" s="5"/>
      <c r="L519" s="5"/>
      <c r="M519" s="5"/>
      <c r="N519" s="3"/>
    </row>
    <row r="520" spans="1:15" s="15" customFormat="1" ht="12.75" customHeight="1">
      <c r="A520" s="70"/>
      <c r="B520" s="110"/>
      <c r="C520" s="70"/>
      <c r="D520" s="70"/>
      <c r="E520" s="84"/>
      <c r="F520" s="84"/>
      <c r="G520" s="84"/>
      <c r="H520" s="226"/>
      <c r="I520" s="70"/>
      <c r="J520" s="26"/>
      <c r="K520" s="161"/>
      <c r="L520" s="162"/>
      <c r="M520" s="161"/>
      <c r="N520" s="161"/>
      <c r="O520" s="163"/>
    </row>
    <row r="521" spans="1:15" s="15" customFormat="1" ht="12.75" customHeight="1">
      <c r="A521" s="70"/>
      <c r="B521" s="110"/>
      <c r="C521" s="70"/>
      <c r="D521" s="70"/>
      <c r="E521" s="84"/>
      <c r="F521" s="84"/>
      <c r="G521" s="84"/>
      <c r="H521" s="226"/>
      <c r="I521" s="70"/>
      <c r="J521" s="26"/>
      <c r="K521" s="161"/>
      <c r="L521" s="162"/>
      <c r="M521" s="161"/>
      <c r="N521" s="161"/>
      <c r="O521" s="163"/>
    </row>
    <row r="522" spans="1:15" s="16" customFormat="1" ht="10.5" customHeight="1">
      <c r="A522" s="70" t="s">
        <v>364</v>
      </c>
      <c r="B522" s="20"/>
      <c r="C522" s="70"/>
      <c r="D522" s="70"/>
      <c r="E522" s="84">
        <f>E523</f>
        <v>100000</v>
      </c>
      <c r="F522" s="84">
        <f>F523</f>
        <v>100000</v>
      </c>
      <c r="G522" s="84">
        <f>G523</f>
        <v>20693.74</v>
      </c>
      <c r="H522" s="226"/>
      <c r="I522" s="70"/>
      <c r="J522" s="26"/>
      <c r="K522" s="164"/>
      <c r="L522" s="165"/>
      <c r="M522" s="164"/>
      <c r="N522" s="164"/>
      <c r="O522" s="166"/>
    </row>
    <row r="523" spans="1:15" s="16" customFormat="1" ht="10.5" customHeight="1">
      <c r="A523" s="70"/>
      <c r="B523" s="110">
        <v>32</v>
      </c>
      <c r="C523" s="70" t="s">
        <v>212</v>
      </c>
      <c r="D523" s="70"/>
      <c r="E523" s="84">
        <f>E524+E528</f>
        <v>100000</v>
      </c>
      <c r="F523" s="84">
        <f>F524+F528</f>
        <v>100000</v>
      </c>
      <c r="G523" s="84">
        <f>G524+G528</f>
        <v>20693.74</v>
      </c>
      <c r="H523" s="226"/>
      <c r="I523" s="70"/>
      <c r="J523" s="26"/>
      <c r="K523" s="164"/>
      <c r="L523" s="165"/>
      <c r="M523" s="164"/>
      <c r="N523" s="164"/>
      <c r="O523" s="166"/>
    </row>
    <row r="524" spans="1:15" s="16" customFormat="1" ht="10.5" customHeight="1">
      <c r="A524" s="70"/>
      <c r="B524" s="20">
        <v>322</v>
      </c>
      <c r="C524" s="70" t="s">
        <v>228</v>
      </c>
      <c r="D524" s="70"/>
      <c r="E524" s="84">
        <f>E526</f>
        <v>50000</v>
      </c>
      <c r="F524" s="84">
        <f>F526</f>
        <v>50000</v>
      </c>
      <c r="G524" s="84">
        <f>G526</f>
        <v>0</v>
      </c>
      <c r="H524" s="226"/>
      <c r="I524" s="70"/>
      <c r="J524" s="26"/>
      <c r="K524" s="164"/>
      <c r="L524" s="165"/>
      <c r="M524" s="164"/>
      <c r="N524" s="164"/>
      <c r="O524" s="166"/>
    </row>
    <row r="525" spans="1:15" s="16" customFormat="1" ht="10.5" customHeight="1">
      <c r="A525" s="70"/>
      <c r="B525" s="87"/>
      <c r="C525" s="70"/>
      <c r="D525" s="70"/>
      <c r="E525" s="84"/>
      <c r="F525" s="84"/>
      <c r="G525" s="84"/>
      <c r="H525" s="226"/>
      <c r="I525" s="70"/>
      <c r="J525" s="26"/>
      <c r="K525" s="164"/>
      <c r="L525" s="165"/>
      <c r="M525" s="164"/>
      <c r="N525" s="164"/>
      <c r="O525" s="166"/>
    </row>
    <row r="526" spans="1:15" s="16" customFormat="1" ht="10.5" customHeight="1">
      <c r="A526" s="70"/>
      <c r="B526" s="87">
        <v>3224</v>
      </c>
      <c r="C526" s="70" t="s">
        <v>274</v>
      </c>
      <c r="D526" s="70"/>
      <c r="E526" s="232">
        <v>50000</v>
      </c>
      <c r="F526" s="232">
        <v>50000</v>
      </c>
      <c r="G526" s="232"/>
      <c r="H526" s="226"/>
      <c r="I526" s="70"/>
      <c r="J526" s="26"/>
      <c r="K526" s="164"/>
      <c r="L526" s="165"/>
      <c r="M526" s="164"/>
      <c r="N526" s="164"/>
      <c r="O526" s="166"/>
    </row>
    <row r="527" spans="1:15" s="16" customFormat="1" ht="10.5" customHeight="1">
      <c r="A527" s="70"/>
      <c r="B527" s="20">
        <v>323</v>
      </c>
      <c r="C527" s="70" t="s">
        <v>233</v>
      </c>
      <c r="D527" s="70"/>
      <c r="E527" s="84">
        <f>E528</f>
        <v>50000</v>
      </c>
      <c r="F527" s="84">
        <f>F528</f>
        <v>50000</v>
      </c>
      <c r="G527" s="84">
        <f>G528</f>
        <v>20693.74</v>
      </c>
      <c r="H527" s="226"/>
      <c r="I527" s="70"/>
      <c r="J527" s="26"/>
      <c r="K527" s="164"/>
      <c r="L527" s="165"/>
      <c r="M527" s="164"/>
      <c r="N527" s="164"/>
      <c r="O527" s="166"/>
    </row>
    <row r="528" spans="1:15" s="16" customFormat="1" ht="10.5" customHeight="1">
      <c r="A528" s="70"/>
      <c r="B528" s="87">
        <v>3232</v>
      </c>
      <c r="C528" s="70" t="s">
        <v>275</v>
      </c>
      <c r="D528" s="70"/>
      <c r="E528" s="232">
        <v>50000</v>
      </c>
      <c r="F528" s="232">
        <v>50000</v>
      </c>
      <c r="G528" s="232">
        <v>20693.74</v>
      </c>
      <c r="H528" s="226"/>
      <c r="I528" s="70"/>
      <c r="J528" s="26"/>
      <c r="K528" s="164"/>
      <c r="L528" s="165"/>
      <c r="M528" s="164"/>
      <c r="N528" s="164"/>
      <c r="O528" s="166"/>
    </row>
    <row r="529" spans="1:15" s="16" customFormat="1" ht="10.5" customHeight="1">
      <c r="A529" s="70"/>
      <c r="B529" s="87"/>
      <c r="C529" s="70"/>
      <c r="D529" s="70"/>
      <c r="E529" s="84"/>
      <c r="F529" s="84"/>
      <c r="G529" s="84"/>
      <c r="H529" s="226"/>
      <c r="I529" s="70"/>
      <c r="J529" s="26"/>
      <c r="K529" s="164"/>
      <c r="L529" s="165"/>
      <c r="M529" s="164"/>
      <c r="N529" s="164"/>
      <c r="O529" s="166"/>
    </row>
    <row r="530" spans="1:15" s="16" customFormat="1" ht="10.5" customHeight="1">
      <c r="A530" s="70" t="s">
        <v>365</v>
      </c>
      <c r="B530" s="87"/>
      <c r="C530" s="70"/>
      <c r="D530" s="70"/>
      <c r="E530" s="84">
        <f aca="true" t="shared" si="21" ref="E530:G532">E531</f>
        <v>800000</v>
      </c>
      <c r="F530" s="84">
        <f t="shared" si="21"/>
        <v>30000</v>
      </c>
      <c r="G530" s="84">
        <f t="shared" si="21"/>
        <v>987389.98</v>
      </c>
      <c r="H530" s="226">
        <f>F530/E530*100</f>
        <v>3.75</v>
      </c>
      <c r="I530" s="70"/>
      <c r="J530" s="26"/>
      <c r="K530" s="164"/>
      <c r="L530" s="165"/>
      <c r="M530" s="164"/>
      <c r="N530" s="164"/>
      <c r="O530" s="166"/>
    </row>
    <row r="531" spans="1:15" s="16" customFormat="1" ht="10.5" customHeight="1">
      <c r="A531" s="70"/>
      <c r="B531" s="110">
        <v>32</v>
      </c>
      <c r="C531" s="70" t="s">
        <v>212</v>
      </c>
      <c r="D531" s="70"/>
      <c r="E531" s="84">
        <f t="shared" si="21"/>
        <v>800000</v>
      </c>
      <c r="F531" s="84">
        <f t="shared" si="21"/>
        <v>30000</v>
      </c>
      <c r="G531" s="84">
        <f t="shared" si="21"/>
        <v>987389.98</v>
      </c>
      <c r="H531" s="226">
        <f>F531/E531*100</f>
        <v>3.75</v>
      </c>
      <c r="I531" s="70"/>
      <c r="J531" s="26"/>
      <c r="K531" s="164"/>
      <c r="L531" s="165"/>
      <c r="M531" s="164"/>
      <c r="N531" s="164"/>
      <c r="O531" s="166"/>
    </row>
    <row r="532" spans="1:15" s="16" customFormat="1" ht="10.5" customHeight="1">
      <c r="A532" s="70"/>
      <c r="B532" s="20">
        <v>323</v>
      </c>
      <c r="C532" s="70" t="s">
        <v>233</v>
      </c>
      <c r="D532" s="70"/>
      <c r="E532" s="84">
        <f t="shared" si="21"/>
        <v>800000</v>
      </c>
      <c r="F532" s="84">
        <f t="shared" si="21"/>
        <v>30000</v>
      </c>
      <c r="G532" s="84">
        <f t="shared" si="21"/>
        <v>987389.98</v>
      </c>
      <c r="H532" s="226">
        <f>F532/E532*100</f>
        <v>3.75</v>
      </c>
      <c r="I532" s="70"/>
      <c r="J532" s="26"/>
      <c r="K532" s="164"/>
      <c r="L532" s="165"/>
      <c r="M532" s="164"/>
      <c r="N532" s="164"/>
      <c r="O532" s="166"/>
    </row>
    <row r="533" spans="1:15" s="16" customFormat="1" ht="10.5" customHeight="1">
      <c r="A533" s="70"/>
      <c r="B533" s="87">
        <v>3234</v>
      </c>
      <c r="C533" s="70" t="s">
        <v>277</v>
      </c>
      <c r="D533" s="70"/>
      <c r="E533" s="232">
        <v>800000</v>
      </c>
      <c r="F533" s="232">
        <v>30000</v>
      </c>
      <c r="G533" s="232">
        <v>987389.98</v>
      </c>
      <c r="H533" s="226">
        <f>F533/E533*100</f>
        <v>3.75</v>
      </c>
      <c r="I533" s="70"/>
      <c r="J533" s="26"/>
      <c r="K533" s="164"/>
      <c r="L533" s="165"/>
      <c r="M533" s="164"/>
      <c r="N533" s="164"/>
      <c r="O533" s="166"/>
    </row>
    <row r="534" spans="1:15" s="16" customFormat="1" ht="10.5" customHeight="1">
      <c r="A534" s="70"/>
      <c r="B534" s="87"/>
      <c r="C534" s="70"/>
      <c r="D534" s="70"/>
      <c r="E534" s="84"/>
      <c r="F534" s="84"/>
      <c r="G534" s="84"/>
      <c r="H534" s="226"/>
      <c r="I534" s="70"/>
      <c r="J534" s="26"/>
      <c r="K534" s="164"/>
      <c r="L534" s="165"/>
      <c r="M534" s="164"/>
      <c r="N534" s="164"/>
      <c r="O534" s="166"/>
    </row>
    <row r="535" spans="1:15" s="16" customFormat="1" ht="10.5" customHeight="1">
      <c r="A535" s="70" t="s">
        <v>366</v>
      </c>
      <c r="B535" s="87"/>
      <c r="C535" s="70"/>
      <c r="D535" s="70"/>
      <c r="E535" s="84">
        <f aca="true" t="shared" si="22" ref="E535:G537">E536</f>
        <v>30000</v>
      </c>
      <c r="F535" s="84">
        <f t="shared" si="22"/>
        <v>30000</v>
      </c>
      <c r="G535" s="84">
        <f t="shared" si="22"/>
        <v>96015.63</v>
      </c>
      <c r="H535" s="226"/>
      <c r="I535" s="70"/>
      <c r="J535" s="26"/>
      <c r="K535" s="164"/>
      <c r="L535" s="165"/>
      <c r="M535" s="164"/>
      <c r="N535" s="164"/>
      <c r="O535" s="166"/>
    </row>
    <row r="536" spans="1:15" s="16" customFormat="1" ht="10.5" customHeight="1">
      <c r="A536" s="70"/>
      <c r="B536" s="110">
        <v>32</v>
      </c>
      <c r="C536" s="70" t="s">
        <v>212</v>
      </c>
      <c r="D536" s="70"/>
      <c r="E536" s="84">
        <f t="shared" si="22"/>
        <v>30000</v>
      </c>
      <c r="F536" s="84">
        <f t="shared" si="22"/>
        <v>30000</v>
      </c>
      <c r="G536" s="84">
        <f t="shared" si="22"/>
        <v>96015.63</v>
      </c>
      <c r="H536" s="226"/>
      <c r="I536" s="70"/>
      <c r="J536" s="26"/>
      <c r="K536" s="164"/>
      <c r="L536" s="165"/>
      <c r="M536" s="164"/>
      <c r="N536" s="164"/>
      <c r="O536" s="166"/>
    </row>
    <row r="537" spans="1:15" s="16" customFormat="1" ht="10.5" customHeight="1">
      <c r="A537" s="70"/>
      <c r="B537" s="20">
        <v>323</v>
      </c>
      <c r="C537" s="70" t="s">
        <v>290</v>
      </c>
      <c r="D537" s="70"/>
      <c r="E537" s="84">
        <f t="shared" si="22"/>
        <v>30000</v>
      </c>
      <c r="F537" s="84">
        <f t="shared" si="22"/>
        <v>30000</v>
      </c>
      <c r="G537" s="84">
        <f t="shared" si="22"/>
        <v>96015.63</v>
      </c>
      <c r="H537" s="226"/>
      <c r="I537" s="70"/>
      <c r="J537" s="26"/>
      <c r="K537" s="164"/>
      <c r="L537" s="165"/>
      <c r="M537" s="164"/>
      <c r="N537" s="164"/>
      <c r="O537" s="166"/>
    </row>
    <row r="538" spans="1:15" s="16" customFormat="1" ht="10.5" customHeight="1">
      <c r="A538" s="70"/>
      <c r="B538" s="87">
        <v>3232</v>
      </c>
      <c r="C538" s="70" t="s">
        <v>275</v>
      </c>
      <c r="D538" s="70"/>
      <c r="E538" s="232">
        <v>30000</v>
      </c>
      <c r="F538" s="232">
        <v>30000</v>
      </c>
      <c r="G538" s="232">
        <v>96015.63</v>
      </c>
      <c r="H538" s="226"/>
      <c r="I538" s="70"/>
      <c r="J538" s="26"/>
      <c r="K538" s="164"/>
      <c r="L538" s="165"/>
      <c r="M538" s="164"/>
      <c r="N538" s="164"/>
      <c r="O538" s="166"/>
    </row>
    <row r="539" spans="1:15" s="16" customFormat="1" ht="10.5" customHeight="1">
      <c r="A539" s="70"/>
      <c r="B539" s="20"/>
      <c r="C539" s="70"/>
      <c r="D539" s="70"/>
      <c r="E539" s="84"/>
      <c r="F539" s="84"/>
      <c r="G539" s="84"/>
      <c r="H539" s="226"/>
      <c r="I539" s="70"/>
      <c r="J539" s="26"/>
      <c r="K539" s="164"/>
      <c r="L539" s="165"/>
      <c r="M539" s="164"/>
      <c r="N539" s="164"/>
      <c r="O539" s="166"/>
    </row>
    <row r="540" spans="1:15" s="16" customFormat="1" ht="12" customHeight="1">
      <c r="A540" s="70"/>
      <c r="B540" s="87"/>
      <c r="C540" s="70"/>
      <c r="D540" s="70"/>
      <c r="E540" s="84"/>
      <c r="F540" s="84"/>
      <c r="G540" s="84"/>
      <c r="H540" s="226"/>
      <c r="I540" s="70"/>
      <c r="J540" s="26"/>
      <c r="K540" s="164"/>
      <c r="L540" s="167"/>
      <c r="M540" s="164"/>
      <c r="N540" s="164"/>
      <c r="O540" s="166"/>
    </row>
    <row r="541" spans="1:15" s="16" customFormat="1" ht="12" customHeight="1">
      <c r="A541" s="65" t="s">
        <v>367</v>
      </c>
      <c r="B541" s="65"/>
      <c r="C541" s="65"/>
      <c r="D541" s="65"/>
      <c r="E541" s="81">
        <f>E543</f>
        <v>425000</v>
      </c>
      <c r="F541" s="81">
        <f>F543</f>
        <v>415000</v>
      </c>
      <c r="G541" s="81">
        <f>G543</f>
        <v>351490.6</v>
      </c>
      <c r="H541" s="223">
        <f>F541*100/E541</f>
        <v>97.6470588235294</v>
      </c>
      <c r="I541" s="70"/>
      <c r="J541" s="26"/>
      <c r="K541" s="164"/>
      <c r="L541" s="168"/>
      <c r="M541" s="164"/>
      <c r="N541" s="164"/>
      <c r="O541" s="166"/>
    </row>
    <row r="542" spans="1:15" s="15" customFormat="1" ht="16.5">
      <c r="A542" s="70" t="s">
        <v>368</v>
      </c>
      <c r="B542" s="70"/>
      <c r="C542" s="70"/>
      <c r="D542" s="70"/>
      <c r="E542" s="84"/>
      <c r="F542" s="84"/>
      <c r="G542" s="84"/>
      <c r="H542" s="226"/>
      <c r="I542" s="70"/>
      <c r="J542" s="26"/>
      <c r="K542" s="161"/>
      <c r="L542" s="162"/>
      <c r="M542" s="161"/>
      <c r="N542" s="164"/>
      <c r="O542" s="163"/>
    </row>
    <row r="543" spans="1:15" s="16" customFormat="1" ht="16.5">
      <c r="A543" s="70"/>
      <c r="B543" s="110">
        <v>37</v>
      </c>
      <c r="C543" s="70" t="s">
        <v>278</v>
      </c>
      <c r="D543" s="70"/>
      <c r="E543" s="84">
        <f>E544+E552</f>
        <v>425000</v>
      </c>
      <c r="F543" s="84">
        <f>F544+F552</f>
        <v>415000</v>
      </c>
      <c r="G543" s="84">
        <f>G544+G552</f>
        <v>351490.6</v>
      </c>
      <c r="H543" s="226">
        <f aca="true" t="shared" si="23" ref="H543:H550">F543/E543*100</f>
        <v>97.6470588235294</v>
      </c>
      <c r="I543" s="70"/>
      <c r="J543" s="26"/>
      <c r="K543" s="164"/>
      <c r="L543" s="165"/>
      <c r="M543" s="164"/>
      <c r="N543" s="164"/>
      <c r="O543" s="166"/>
    </row>
    <row r="544" spans="1:15" s="16" customFormat="1" ht="16.5">
      <c r="A544" s="70"/>
      <c r="B544" s="20">
        <v>372</v>
      </c>
      <c r="C544" s="70" t="s">
        <v>279</v>
      </c>
      <c r="D544" s="70"/>
      <c r="E544" s="84">
        <f>SUM(E545:E550)</f>
        <v>345000</v>
      </c>
      <c r="F544" s="84">
        <f>SUM(F545:F550)</f>
        <v>290000</v>
      </c>
      <c r="G544" s="84">
        <f>SUM(G545:G550)</f>
        <v>336714.33999999997</v>
      </c>
      <c r="H544" s="226">
        <f t="shared" si="23"/>
        <v>84.05797101449275</v>
      </c>
      <c r="I544" s="70"/>
      <c r="J544" s="26"/>
      <c r="K544" s="164"/>
      <c r="L544" s="167"/>
      <c r="M544" s="164"/>
      <c r="N544" s="164"/>
      <c r="O544" s="166"/>
    </row>
    <row r="545" spans="1:15" s="16" customFormat="1" ht="16.5">
      <c r="A545" s="70"/>
      <c r="B545" s="87">
        <v>3721</v>
      </c>
      <c r="C545" s="70" t="s">
        <v>280</v>
      </c>
      <c r="D545" s="70"/>
      <c r="E545" s="232">
        <v>100000</v>
      </c>
      <c r="F545" s="232">
        <v>100000</v>
      </c>
      <c r="G545" s="232">
        <v>132600</v>
      </c>
      <c r="H545" s="226">
        <f t="shared" si="23"/>
        <v>100</v>
      </c>
      <c r="I545" s="70"/>
      <c r="J545" s="26"/>
      <c r="K545" s="164"/>
      <c r="L545" s="168"/>
      <c r="M545" s="164"/>
      <c r="N545" s="168"/>
      <c r="O545" s="166"/>
    </row>
    <row r="546" spans="1:14" s="16" customFormat="1" ht="11.25">
      <c r="A546" s="70"/>
      <c r="B546" s="87">
        <v>3721</v>
      </c>
      <c r="C546" s="70" t="s">
        <v>281</v>
      </c>
      <c r="D546" s="70"/>
      <c r="E546" s="232">
        <v>75000</v>
      </c>
      <c r="F546" s="232">
        <v>40000</v>
      </c>
      <c r="G546" s="232">
        <v>39612.5</v>
      </c>
      <c r="H546" s="226">
        <f t="shared" si="23"/>
        <v>53.333333333333336</v>
      </c>
      <c r="I546" s="70"/>
      <c r="J546" s="26"/>
      <c r="K546" s="5"/>
      <c r="L546" s="5"/>
      <c r="M546" s="5"/>
      <c r="N546" s="3"/>
    </row>
    <row r="547" spans="1:14" s="15" customFormat="1" ht="11.25">
      <c r="A547" s="70"/>
      <c r="B547" s="87">
        <v>3721</v>
      </c>
      <c r="C547" s="70" t="s">
        <v>282</v>
      </c>
      <c r="D547" s="70"/>
      <c r="E547" s="232">
        <v>40000</v>
      </c>
      <c r="F547" s="232">
        <v>40000</v>
      </c>
      <c r="G547" s="232">
        <v>59061.84</v>
      </c>
      <c r="H547" s="226">
        <f t="shared" si="23"/>
        <v>100</v>
      </c>
      <c r="I547" s="70"/>
      <c r="J547" s="26"/>
      <c r="K547" s="5"/>
      <c r="L547" s="5"/>
      <c r="M547" s="5"/>
      <c r="N547" s="3"/>
    </row>
    <row r="548" spans="1:14" s="16" customFormat="1" ht="11.25">
      <c r="A548" s="70"/>
      <c r="B548" s="87">
        <v>3721</v>
      </c>
      <c r="C548" s="70" t="s">
        <v>283</v>
      </c>
      <c r="D548" s="70"/>
      <c r="E548" s="232">
        <v>50000</v>
      </c>
      <c r="F548" s="232">
        <v>50000</v>
      </c>
      <c r="G548" s="232">
        <v>27300</v>
      </c>
      <c r="H548" s="226">
        <f t="shared" si="23"/>
        <v>100</v>
      </c>
      <c r="I548" s="70"/>
      <c r="J548" s="26"/>
      <c r="K548" s="5"/>
      <c r="L548" s="5"/>
      <c r="M548" s="5"/>
      <c r="N548" s="3"/>
    </row>
    <row r="549" spans="1:14" s="16" customFormat="1" ht="11.25">
      <c r="A549" s="70"/>
      <c r="B549" s="87">
        <v>3721</v>
      </c>
      <c r="C549" s="70" t="s">
        <v>284</v>
      </c>
      <c r="D549" s="70"/>
      <c r="E549" s="232">
        <v>40000</v>
      </c>
      <c r="F549" s="232">
        <v>40000</v>
      </c>
      <c r="G549" s="232">
        <v>64640</v>
      </c>
      <c r="H549" s="226">
        <f t="shared" si="23"/>
        <v>100</v>
      </c>
      <c r="I549" s="70"/>
      <c r="J549" s="26"/>
      <c r="K549" s="5"/>
      <c r="L549" s="5"/>
      <c r="M549" s="5"/>
      <c r="N549" s="3"/>
    </row>
    <row r="550" spans="1:14" s="16" customFormat="1" ht="11.25">
      <c r="A550" s="70"/>
      <c r="B550" s="87">
        <v>3721</v>
      </c>
      <c r="C550" s="70" t="s">
        <v>285</v>
      </c>
      <c r="D550" s="70"/>
      <c r="E550" s="232">
        <v>40000</v>
      </c>
      <c r="F550" s="232">
        <v>20000</v>
      </c>
      <c r="G550" s="232">
        <v>13500</v>
      </c>
      <c r="H550" s="226">
        <f t="shared" si="23"/>
        <v>50</v>
      </c>
      <c r="I550" s="70"/>
      <c r="J550" s="26"/>
      <c r="K550" s="5"/>
      <c r="L550" s="5"/>
      <c r="M550" s="5"/>
      <c r="N550" s="3"/>
    </row>
    <row r="551" spans="1:14" s="16" customFormat="1" ht="11.25">
      <c r="A551" s="70" t="s">
        <v>369</v>
      </c>
      <c r="B551" s="70"/>
      <c r="C551" s="70"/>
      <c r="D551" s="70"/>
      <c r="E551" s="84"/>
      <c r="F551" s="84"/>
      <c r="G551" s="84"/>
      <c r="H551" s="226"/>
      <c r="I551" s="70"/>
      <c r="J551" s="26"/>
      <c r="K551" s="5"/>
      <c r="L551" s="5"/>
      <c r="M551" s="5"/>
      <c r="N551" s="3"/>
    </row>
    <row r="552" spans="1:14" s="16" customFormat="1" ht="11.25">
      <c r="A552" s="70"/>
      <c r="B552" s="110">
        <v>37</v>
      </c>
      <c r="C552" s="70" t="s">
        <v>278</v>
      </c>
      <c r="D552" s="70"/>
      <c r="E552" s="84">
        <f>E553</f>
        <v>80000</v>
      </c>
      <c r="F552" s="84">
        <f>F553</f>
        <v>125000</v>
      </c>
      <c r="G552" s="84">
        <f>G553</f>
        <v>14776.26</v>
      </c>
      <c r="H552" s="226">
        <f>F552/E552*100</f>
        <v>156.25</v>
      </c>
      <c r="I552" s="70"/>
      <c r="J552" s="26"/>
      <c r="K552" s="5"/>
      <c r="L552" s="5"/>
      <c r="M552" s="5"/>
      <c r="N552" s="3"/>
    </row>
    <row r="553" spans="1:14" s="15" customFormat="1" ht="11.25">
      <c r="A553" s="70"/>
      <c r="B553" s="20">
        <v>372</v>
      </c>
      <c r="C553" s="70" t="s">
        <v>279</v>
      </c>
      <c r="D553" s="70"/>
      <c r="E553" s="84">
        <f>SUM(E554:E555)</f>
        <v>80000</v>
      </c>
      <c r="F553" s="84">
        <f>SUM(F554:F555)</f>
        <v>125000</v>
      </c>
      <c r="G553" s="84">
        <f>SUM(G554:G555)</f>
        <v>14776.26</v>
      </c>
      <c r="H553" s="226">
        <f>F553/E553*100</f>
        <v>156.25</v>
      </c>
      <c r="I553" s="70"/>
      <c r="J553" s="26"/>
      <c r="K553" s="5"/>
      <c r="L553" s="5"/>
      <c r="M553" s="5"/>
      <c r="N553" s="3"/>
    </row>
    <row r="554" spans="1:14" s="16" customFormat="1" ht="11.25">
      <c r="A554" s="70"/>
      <c r="B554" s="87">
        <v>3722</v>
      </c>
      <c r="C554" s="70" t="s">
        <v>89</v>
      </c>
      <c r="D554" s="70"/>
      <c r="E554" s="232">
        <v>65000</v>
      </c>
      <c r="F554" s="232">
        <v>110000</v>
      </c>
      <c r="G554" s="232">
        <v>14776.26</v>
      </c>
      <c r="H554" s="226">
        <f>F554/E554*100</f>
        <v>169.23076923076923</v>
      </c>
      <c r="I554" s="70"/>
      <c r="J554" s="26"/>
      <c r="K554" s="5"/>
      <c r="L554" s="5"/>
      <c r="M554" s="5"/>
      <c r="N554" s="3"/>
    </row>
    <row r="555" spans="1:14" s="16" customFormat="1" ht="11.25">
      <c r="A555" s="70"/>
      <c r="B555" s="87">
        <v>3722</v>
      </c>
      <c r="C555" s="70" t="s">
        <v>286</v>
      </c>
      <c r="D555" s="70"/>
      <c r="E555" s="232">
        <v>15000</v>
      </c>
      <c r="F555" s="232">
        <v>15000</v>
      </c>
      <c r="G555" s="232"/>
      <c r="H555" s="226">
        <f>F555/E555*100</f>
        <v>100</v>
      </c>
      <c r="I555" s="70"/>
      <c r="J555" s="26"/>
      <c r="K555" s="5"/>
      <c r="L555" s="5"/>
      <c r="M555" s="5"/>
      <c r="N555" s="3"/>
    </row>
    <row r="556" spans="1:14" s="16" customFormat="1" ht="11.25">
      <c r="A556" s="65" t="s">
        <v>370</v>
      </c>
      <c r="B556" s="65"/>
      <c r="C556" s="65"/>
      <c r="D556" s="65"/>
      <c r="E556" s="69">
        <f>SUM(E557:E566)</f>
        <v>1195500</v>
      </c>
      <c r="F556" s="69">
        <f>SUM(F557:F566)</f>
        <v>1195500</v>
      </c>
      <c r="G556" s="69">
        <f>SUM(G557:G566)</f>
        <v>783781.0700000001</v>
      </c>
      <c r="H556" s="223">
        <f>F556*100/E556</f>
        <v>100</v>
      </c>
      <c r="I556" s="70"/>
      <c r="J556" s="26"/>
      <c r="K556" s="84"/>
      <c r="L556" s="5"/>
      <c r="M556" s="5"/>
      <c r="N556" s="3"/>
    </row>
    <row r="557" spans="1:14" s="16" customFormat="1" ht="11.25">
      <c r="A557" s="70"/>
      <c r="B557" s="70" t="s">
        <v>371</v>
      </c>
      <c r="C557" s="70"/>
      <c r="D557" s="70"/>
      <c r="E557" s="232">
        <v>40000</v>
      </c>
      <c r="F557" s="232">
        <v>40000</v>
      </c>
      <c r="G557" s="232">
        <v>10000</v>
      </c>
      <c r="H557" s="226">
        <f aca="true" t="shared" si="24" ref="H557:H565">F557/E557*100</f>
        <v>100</v>
      </c>
      <c r="I557" s="70"/>
      <c r="J557" s="26"/>
      <c r="K557" s="84"/>
      <c r="L557" s="5"/>
      <c r="M557" s="5"/>
      <c r="N557" s="3"/>
    </row>
    <row r="558" spans="1:14" ht="12">
      <c r="A558" s="70"/>
      <c r="B558" s="70" t="s">
        <v>372</v>
      </c>
      <c r="C558" s="70"/>
      <c r="D558" s="70"/>
      <c r="E558" s="232">
        <v>61500</v>
      </c>
      <c r="F558" s="232">
        <v>61500</v>
      </c>
      <c r="G558" s="232">
        <v>49065</v>
      </c>
      <c r="H558" s="226">
        <f t="shared" si="24"/>
        <v>100</v>
      </c>
      <c r="I558" s="70"/>
      <c r="J558" s="26"/>
      <c r="K558" s="84"/>
      <c r="L558" s="5"/>
      <c r="M558" s="5"/>
      <c r="N558" s="3"/>
    </row>
    <row r="559" spans="1:14" s="15" customFormat="1" ht="11.25">
      <c r="A559" s="70"/>
      <c r="B559" s="70" t="s">
        <v>373</v>
      </c>
      <c r="C559" s="70"/>
      <c r="D559" s="70"/>
      <c r="E559" s="232">
        <v>519000</v>
      </c>
      <c r="F559" s="232">
        <v>519000</v>
      </c>
      <c r="G559" s="232">
        <v>332991</v>
      </c>
      <c r="H559" s="226">
        <f t="shared" si="24"/>
        <v>100</v>
      </c>
      <c r="I559" s="70"/>
      <c r="J559" s="26"/>
      <c r="K559" s="84"/>
      <c r="L559" s="5"/>
      <c r="M559" s="5"/>
      <c r="N559" s="3"/>
    </row>
    <row r="560" spans="1:14" s="15" customFormat="1" ht="11.25">
      <c r="A560" s="70"/>
      <c r="B560" s="70" t="s">
        <v>374</v>
      </c>
      <c r="C560" s="70"/>
      <c r="D560" s="70"/>
      <c r="E560" s="232">
        <v>100000</v>
      </c>
      <c r="F560" s="232">
        <v>100000</v>
      </c>
      <c r="G560" s="232">
        <v>84000</v>
      </c>
      <c r="H560" s="226">
        <f t="shared" si="24"/>
        <v>100</v>
      </c>
      <c r="I560" s="70"/>
      <c r="J560" s="26"/>
      <c r="K560" s="84"/>
      <c r="L560" s="5"/>
      <c r="M560" s="5"/>
      <c r="N560" s="3"/>
    </row>
    <row r="561" spans="1:14" s="16" customFormat="1" ht="11.25">
      <c r="A561" s="70"/>
      <c r="B561" s="70" t="s">
        <v>375</v>
      </c>
      <c r="C561" s="70"/>
      <c r="D561" s="70"/>
      <c r="E561" s="232">
        <v>25000</v>
      </c>
      <c r="F561" s="232">
        <v>25000</v>
      </c>
      <c r="G561" s="232"/>
      <c r="H561" s="226">
        <f t="shared" si="24"/>
        <v>100</v>
      </c>
      <c r="I561" s="70"/>
      <c r="J561" s="26"/>
      <c r="K561" s="84"/>
      <c r="L561" s="5"/>
      <c r="M561" s="5"/>
      <c r="N561" s="3"/>
    </row>
    <row r="562" spans="1:14" s="15" customFormat="1" ht="11.25">
      <c r="A562" s="70"/>
      <c r="B562" s="70" t="s">
        <v>376</v>
      </c>
      <c r="C562" s="70"/>
      <c r="D562" s="70"/>
      <c r="E562" s="232">
        <v>19500</v>
      </c>
      <c r="F562" s="232">
        <v>19500</v>
      </c>
      <c r="G562" s="232">
        <v>12375</v>
      </c>
      <c r="H562" s="226">
        <f t="shared" si="24"/>
        <v>100</v>
      </c>
      <c r="I562" s="70"/>
      <c r="J562" s="26"/>
      <c r="K562" s="84"/>
      <c r="L562" s="5"/>
      <c r="M562" s="5"/>
      <c r="N562" s="3"/>
    </row>
    <row r="563" spans="1:14" s="15" customFormat="1" ht="11.25">
      <c r="A563" s="70"/>
      <c r="B563" s="70" t="s">
        <v>377</v>
      </c>
      <c r="C563" s="70"/>
      <c r="D563" s="70"/>
      <c r="E563" s="232">
        <v>7000</v>
      </c>
      <c r="F563" s="232">
        <v>7000</v>
      </c>
      <c r="G563" s="232"/>
      <c r="H563" s="226">
        <f t="shared" si="24"/>
        <v>100</v>
      </c>
      <c r="I563" s="70"/>
      <c r="J563" s="10"/>
      <c r="K563" s="84"/>
      <c r="L563" s="5"/>
      <c r="M563" s="5"/>
      <c r="N563" s="3"/>
    </row>
    <row r="564" spans="1:14" s="15" customFormat="1" ht="11.25">
      <c r="A564" s="70"/>
      <c r="B564" s="70" t="s">
        <v>378</v>
      </c>
      <c r="C564" s="70"/>
      <c r="D564" s="70"/>
      <c r="E564" s="232">
        <v>20000</v>
      </c>
      <c r="F564" s="232">
        <v>20000</v>
      </c>
      <c r="G564" s="232">
        <v>11000</v>
      </c>
      <c r="H564" s="226">
        <f t="shared" si="24"/>
        <v>100</v>
      </c>
      <c r="I564" s="70"/>
      <c r="J564" s="19"/>
      <c r="K564" s="84"/>
      <c r="L564" s="5"/>
      <c r="M564" s="5"/>
      <c r="N564" s="3"/>
    </row>
    <row r="565" spans="1:14" s="15" customFormat="1" ht="11.25">
      <c r="A565" s="70"/>
      <c r="B565" s="70" t="s">
        <v>379</v>
      </c>
      <c r="C565" s="70"/>
      <c r="D565" s="70"/>
      <c r="E565" s="232">
        <v>398500</v>
      </c>
      <c r="F565" s="232">
        <v>398500</v>
      </c>
      <c r="G565" s="232">
        <v>279350.07</v>
      </c>
      <c r="H565" s="226">
        <f t="shared" si="24"/>
        <v>100</v>
      </c>
      <c r="I565" s="70"/>
      <c r="J565" s="19"/>
      <c r="K565" s="5"/>
      <c r="L565" s="5"/>
      <c r="M565" s="5"/>
      <c r="N565" s="3"/>
    </row>
    <row r="566" spans="1:14" s="15" customFormat="1" ht="11.25">
      <c r="A566" s="70"/>
      <c r="B566" s="70" t="s">
        <v>380</v>
      </c>
      <c r="C566" s="70"/>
      <c r="D566" s="70"/>
      <c r="E566" s="232">
        <v>5000</v>
      </c>
      <c r="F566" s="232">
        <v>5000</v>
      </c>
      <c r="G566" s="232">
        <v>5000</v>
      </c>
      <c r="H566" s="226"/>
      <c r="I566" s="70"/>
      <c r="J566" s="19"/>
      <c r="K566" s="5"/>
      <c r="L566" s="5"/>
      <c r="M566" s="5"/>
      <c r="N566" s="3"/>
    </row>
    <row r="567" spans="1:14" s="15" customFormat="1" ht="11.25">
      <c r="A567" s="65" t="s">
        <v>417</v>
      </c>
      <c r="B567" s="65"/>
      <c r="C567" s="65"/>
      <c r="D567" s="65"/>
      <c r="E567" s="81">
        <f>E568+E576+E580+E585+E588+E592+E596+E600+E604+E608+E612+E616+E620+E624+E628+E632+E636+E640+E644+E648+E652+E656+E660+E664+E668+E672+E676+E680+E684+E689+E693+E697+E701+E705+E709+E713+E717+E721+E725+E729+E733</f>
        <v>31692000</v>
      </c>
      <c r="F567" s="81">
        <f>F568+F576+F580+F585+F588+F592+F596+F600+F604+F608+F612+F616+F620+F624+F628+F632+F636+F640+F644+F648+F652+F656+F660+F664+F668+F672+F676+F680+F684+F689+F693+F697+F701+F705+F709+F713+F717+F721+F725+F729+F733</f>
        <v>7244000</v>
      </c>
      <c r="G567" s="81">
        <f>G568+G576+G580+G585+G588+G592+G596+G600+G604+G608+G612+G616+G620+G624+G628+G632+G636+G640+G644+G648+G652+G656+G660+G664+G668+G672+G676+G680+G684+G689+G693+G697+G701+G705+G709+G713+G717+G721+G725+G729+G733+G737</f>
        <v>5610238.55</v>
      </c>
      <c r="H567" s="223">
        <f>F567*100/E567</f>
        <v>22.857503470907485</v>
      </c>
      <c r="I567" s="70"/>
      <c r="J567" s="19"/>
      <c r="K567" s="5"/>
      <c r="L567" s="5"/>
      <c r="M567" s="5"/>
      <c r="N567" s="3"/>
    </row>
    <row r="568" spans="1:14" s="16" customFormat="1" ht="11.25">
      <c r="A568" s="70" t="s">
        <v>381</v>
      </c>
      <c r="B568" s="70"/>
      <c r="C568" s="70"/>
      <c r="D568" s="70"/>
      <c r="E568" s="213">
        <f aca="true" t="shared" si="25" ref="E568:G569">E569</f>
        <v>120000</v>
      </c>
      <c r="F568" s="213">
        <f t="shared" si="25"/>
        <v>48000</v>
      </c>
      <c r="G568" s="213">
        <f t="shared" si="25"/>
        <v>27700</v>
      </c>
      <c r="H568" s="226"/>
      <c r="I568" s="70"/>
      <c r="J568" s="26"/>
      <c r="K568" s="5"/>
      <c r="L568" s="5"/>
      <c r="M568" s="5"/>
      <c r="N568" s="3"/>
    </row>
    <row r="569" spans="1:14" s="16" customFormat="1" ht="11.25">
      <c r="A569" s="70"/>
      <c r="B569" s="110">
        <v>41</v>
      </c>
      <c r="C569" s="70" t="s">
        <v>287</v>
      </c>
      <c r="D569" s="70"/>
      <c r="E569" s="84">
        <f t="shared" si="25"/>
        <v>120000</v>
      </c>
      <c r="F569" s="84">
        <f t="shared" si="25"/>
        <v>48000</v>
      </c>
      <c r="G569" s="84">
        <f t="shared" si="25"/>
        <v>27700</v>
      </c>
      <c r="H569" s="226"/>
      <c r="I569" s="70"/>
      <c r="J569" s="26"/>
      <c r="K569" s="5"/>
      <c r="L569" s="5"/>
      <c r="M569" s="5"/>
      <c r="N569" s="3"/>
    </row>
    <row r="570" spans="1:14" s="16" customFormat="1" ht="11.25">
      <c r="A570" s="70"/>
      <c r="B570" s="20">
        <v>411</v>
      </c>
      <c r="C570" s="70" t="s">
        <v>288</v>
      </c>
      <c r="D570" s="70"/>
      <c r="E570" s="84">
        <f>SUM(E571:E572)</f>
        <v>120000</v>
      </c>
      <c r="F570" s="84">
        <f>SUM(F571:F572)</f>
        <v>48000</v>
      </c>
      <c r="G570" s="84">
        <f>SUM(G571:G572)</f>
        <v>27700</v>
      </c>
      <c r="H570" s="226"/>
      <c r="I570" s="70"/>
      <c r="J570" s="26"/>
      <c r="K570" s="5"/>
      <c r="L570" s="5"/>
      <c r="M570" s="5"/>
      <c r="N570" s="3"/>
    </row>
    <row r="571" spans="1:14" ht="12">
      <c r="A571" s="70"/>
      <c r="B571" s="87">
        <v>4111</v>
      </c>
      <c r="C571" s="70" t="s">
        <v>289</v>
      </c>
      <c r="D571" s="70"/>
      <c r="E571" s="232">
        <v>100000</v>
      </c>
      <c r="F571" s="232">
        <v>28000</v>
      </c>
      <c r="G571" s="232">
        <v>27700</v>
      </c>
      <c r="H571" s="226"/>
      <c r="I571" s="70"/>
      <c r="J571" s="26"/>
      <c r="K571" s="5"/>
      <c r="L571" s="5"/>
      <c r="M571" s="5"/>
      <c r="N571" s="3"/>
    </row>
    <row r="572" spans="1:14" s="15" customFormat="1" ht="11.25">
      <c r="A572" s="70"/>
      <c r="B572" s="110">
        <v>42</v>
      </c>
      <c r="C572" s="70" t="s">
        <v>265</v>
      </c>
      <c r="D572" s="70"/>
      <c r="E572" s="79">
        <f>E573</f>
        <v>20000</v>
      </c>
      <c r="F572" s="79">
        <f>F573</f>
        <v>20000</v>
      </c>
      <c r="G572" s="79">
        <f>G573</f>
        <v>0</v>
      </c>
      <c r="H572" s="226"/>
      <c r="I572" s="70"/>
      <c r="J572" s="26"/>
      <c r="K572" s="5"/>
      <c r="L572" s="5"/>
      <c r="M572" s="5"/>
      <c r="N572" s="3"/>
    </row>
    <row r="573" spans="1:14" s="15" customFormat="1" ht="11.25">
      <c r="A573" s="70"/>
      <c r="B573" s="20">
        <v>421</v>
      </c>
      <c r="C573" s="70" t="s">
        <v>290</v>
      </c>
      <c r="D573" s="70"/>
      <c r="E573" s="79">
        <f>SUM(E574:E575)</f>
        <v>20000</v>
      </c>
      <c r="F573" s="79">
        <f>SUM(F574:F575)</f>
        <v>20000</v>
      </c>
      <c r="G573" s="79">
        <f>SUM(G574:G575)</f>
        <v>0</v>
      </c>
      <c r="H573" s="226"/>
      <c r="I573" s="70"/>
      <c r="J573" s="26"/>
      <c r="K573" s="5"/>
      <c r="L573" s="5"/>
      <c r="M573" s="5"/>
      <c r="N573" s="3"/>
    </row>
    <row r="574" spans="1:14" s="15" customFormat="1" ht="11.25">
      <c r="A574" s="70"/>
      <c r="B574" s="87">
        <v>4213</v>
      </c>
      <c r="C574" s="70" t="s">
        <v>291</v>
      </c>
      <c r="D574" s="70"/>
      <c r="E574" s="231">
        <v>10000</v>
      </c>
      <c r="F574" s="231">
        <v>10000</v>
      </c>
      <c r="G574" s="231"/>
      <c r="H574" s="226"/>
      <c r="I574" s="70"/>
      <c r="J574" s="26"/>
      <c r="K574" s="5"/>
      <c r="L574" s="5"/>
      <c r="M574" s="5"/>
      <c r="N574" s="3"/>
    </row>
    <row r="575" spans="1:14" s="15" customFormat="1" ht="11.25">
      <c r="A575" s="70"/>
      <c r="B575" s="87">
        <v>4214</v>
      </c>
      <c r="C575" s="70" t="s">
        <v>292</v>
      </c>
      <c r="D575" s="70"/>
      <c r="E575" s="231">
        <v>10000</v>
      </c>
      <c r="F575" s="231">
        <v>10000</v>
      </c>
      <c r="G575" s="231"/>
      <c r="H575" s="226"/>
      <c r="I575" s="70"/>
      <c r="J575" s="26"/>
      <c r="K575" s="5"/>
      <c r="L575" s="5"/>
      <c r="M575" s="5"/>
      <c r="N575" s="3"/>
    </row>
    <row r="576" spans="1:14" s="15" customFormat="1" ht="11.25">
      <c r="A576" s="70" t="s">
        <v>382</v>
      </c>
      <c r="B576" s="70"/>
      <c r="C576" s="70"/>
      <c r="D576" s="70"/>
      <c r="E576" s="213">
        <f aca="true" t="shared" si="26" ref="E576:G578">E577</f>
        <v>300000</v>
      </c>
      <c r="F576" s="213">
        <f t="shared" si="26"/>
        <v>300000</v>
      </c>
      <c r="G576" s="213">
        <f t="shared" si="26"/>
        <v>351912.5</v>
      </c>
      <c r="H576" s="226"/>
      <c r="I576" s="70"/>
      <c r="J576" s="26"/>
      <c r="K576" s="5"/>
      <c r="L576" s="5"/>
      <c r="M576" s="5"/>
      <c r="N576" s="3"/>
    </row>
    <row r="577" spans="1:14" s="15" customFormat="1" ht="11.25">
      <c r="A577" s="70"/>
      <c r="B577" s="110">
        <v>42</v>
      </c>
      <c r="C577" s="70" t="s">
        <v>265</v>
      </c>
      <c r="D577" s="70"/>
      <c r="E577" s="79">
        <f t="shared" si="26"/>
        <v>300000</v>
      </c>
      <c r="F577" s="79">
        <f t="shared" si="26"/>
        <v>300000</v>
      </c>
      <c r="G577" s="79">
        <f t="shared" si="26"/>
        <v>351912.5</v>
      </c>
      <c r="H577" s="226"/>
      <c r="I577" s="70"/>
      <c r="J577" s="26"/>
      <c r="K577" s="5"/>
      <c r="L577" s="5"/>
      <c r="M577" s="5"/>
      <c r="N577" s="3"/>
    </row>
    <row r="578" spans="1:14" s="16" customFormat="1" ht="11.25">
      <c r="A578" s="70"/>
      <c r="B578" s="20">
        <v>421</v>
      </c>
      <c r="C578" s="70" t="s">
        <v>292</v>
      </c>
      <c r="D578" s="70"/>
      <c r="E578" s="79">
        <f t="shared" si="26"/>
        <v>300000</v>
      </c>
      <c r="F578" s="79">
        <f t="shared" si="26"/>
        <v>300000</v>
      </c>
      <c r="G578" s="79">
        <f t="shared" si="26"/>
        <v>351912.5</v>
      </c>
      <c r="H578" s="226"/>
      <c r="I578" s="70"/>
      <c r="J578" s="26"/>
      <c r="K578" s="5"/>
      <c r="L578" s="5"/>
      <c r="M578" s="5"/>
      <c r="N578" s="3"/>
    </row>
    <row r="579" spans="1:14" ht="12">
      <c r="A579" s="70"/>
      <c r="B579" s="87">
        <v>4212</v>
      </c>
      <c r="C579" s="70" t="s">
        <v>293</v>
      </c>
      <c r="D579" s="70"/>
      <c r="E579" s="231">
        <v>300000</v>
      </c>
      <c r="F579" s="231">
        <v>300000</v>
      </c>
      <c r="G579" s="231">
        <v>351912.5</v>
      </c>
      <c r="H579" s="226"/>
      <c r="I579" s="70"/>
      <c r="J579" s="26"/>
      <c r="K579" s="5"/>
      <c r="L579" s="5"/>
      <c r="M579" s="5"/>
      <c r="N579" s="3"/>
    </row>
    <row r="580" spans="1:14" s="15" customFormat="1" ht="11.25">
      <c r="A580" s="70" t="s">
        <v>383</v>
      </c>
      <c r="B580" s="70"/>
      <c r="C580" s="70"/>
      <c r="D580" s="70"/>
      <c r="E580" s="214">
        <f aca="true" t="shared" si="27" ref="E580:G582">E581</f>
        <v>50000</v>
      </c>
      <c r="F580" s="214">
        <f t="shared" si="27"/>
        <v>50000</v>
      </c>
      <c r="G580" s="214">
        <f t="shared" si="27"/>
        <v>9964.38</v>
      </c>
      <c r="H580" s="226">
        <f>F580/E580*100</f>
        <v>100</v>
      </c>
      <c r="I580" s="70"/>
      <c r="J580" s="26"/>
      <c r="K580" s="5"/>
      <c r="L580" s="5"/>
      <c r="M580" s="5"/>
      <c r="N580" s="3"/>
    </row>
    <row r="581" spans="1:14" s="15" customFormat="1" ht="11.25">
      <c r="A581" s="70"/>
      <c r="B581" s="110">
        <v>42</v>
      </c>
      <c r="C581" s="70" t="s">
        <v>265</v>
      </c>
      <c r="D581" s="70"/>
      <c r="E581" s="79">
        <f t="shared" si="27"/>
        <v>50000</v>
      </c>
      <c r="F581" s="79">
        <f t="shared" si="27"/>
        <v>50000</v>
      </c>
      <c r="G581" s="79">
        <f t="shared" si="27"/>
        <v>9964.38</v>
      </c>
      <c r="H581" s="226">
        <f>F581/E581*100</f>
        <v>100</v>
      </c>
      <c r="I581" s="70"/>
      <c r="J581" s="26"/>
      <c r="K581" s="5"/>
      <c r="L581" s="5"/>
      <c r="M581" s="5"/>
      <c r="N581" s="3"/>
    </row>
    <row r="582" spans="1:14" s="15" customFormat="1" ht="11.25">
      <c r="A582" s="70"/>
      <c r="B582" s="20">
        <v>421</v>
      </c>
      <c r="C582" s="70" t="s">
        <v>290</v>
      </c>
      <c r="D582" s="70"/>
      <c r="E582" s="79">
        <f t="shared" si="27"/>
        <v>50000</v>
      </c>
      <c r="F582" s="79">
        <f t="shared" si="27"/>
        <v>50000</v>
      </c>
      <c r="G582" s="79">
        <f t="shared" si="27"/>
        <v>9964.38</v>
      </c>
      <c r="H582" s="226">
        <f>F582/E582*100</f>
        <v>100</v>
      </c>
      <c r="I582" s="70"/>
      <c r="J582" s="26"/>
      <c r="K582" s="5"/>
      <c r="L582" s="5"/>
      <c r="M582" s="5"/>
      <c r="N582" s="3"/>
    </row>
    <row r="583" spans="1:14" s="15" customFormat="1" ht="11.25">
      <c r="A583" s="70"/>
      <c r="B583" s="87">
        <v>4214</v>
      </c>
      <c r="C583" s="70" t="s">
        <v>292</v>
      </c>
      <c r="D583" s="70"/>
      <c r="E583" s="232">
        <v>50000</v>
      </c>
      <c r="F583" s="232">
        <v>50000</v>
      </c>
      <c r="G583" s="232">
        <v>9964.38</v>
      </c>
      <c r="H583" s="226">
        <f>F583/E583*100</f>
        <v>100</v>
      </c>
      <c r="I583" s="70"/>
      <c r="J583" s="10"/>
      <c r="K583" s="5"/>
      <c r="L583" s="5"/>
      <c r="M583" s="5"/>
      <c r="N583" s="3"/>
    </row>
    <row r="584" spans="1:14" s="15" customFormat="1" ht="11.25">
      <c r="A584" s="70" t="s">
        <v>384</v>
      </c>
      <c r="B584" s="70"/>
      <c r="C584" s="70"/>
      <c r="D584" s="70"/>
      <c r="E584" s="214">
        <f aca="true" t="shared" si="28" ref="E584:G586">E585</f>
        <v>10000000</v>
      </c>
      <c r="F584" s="214">
        <f t="shared" si="28"/>
        <v>500000</v>
      </c>
      <c r="G584" s="214">
        <f t="shared" si="28"/>
        <v>0</v>
      </c>
      <c r="H584" s="226"/>
      <c r="I584" s="70"/>
      <c r="J584" s="19"/>
      <c r="K584" s="5"/>
      <c r="L584" s="5"/>
      <c r="M584" s="5"/>
      <c r="N584" s="3"/>
    </row>
    <row r="585" spans="1:14" s="15" customFormat="1" ht="11.25">
      <c r="A585" s="70"/>
      <c r="B585" s="110">
        <v>42</v>
      </c>
      <c r="C585" s="70" t="s">
        <v>265</v>
      </c>
      <c r="D585" s="70"/>
      <c r="E585" s="211">
        <f t="shared" si="28"/>
        <v>10000000</v>
      </c>
      <c r="F585" s="211">
        <f t="shared" si="28"/>
        <v>500000</v>
      </c>
      <c r="G585" s="211">
        <f t="shared" si="28"/>
        <v>0</v>
      </c>
      <c r="H585" s="226"/>
      <c r="I585" s="70"/>
      <c r="J585" s="19"/>
      <c r="K585" s="5"/>
      <c r="L585" s="5"/>
      <c r="M585" s="5"/>
      <c r="N585" s="3"/>
    </row>
    <row r="586" spans="1:14" s="15" customFormat="1" ht="11.25">
      <c r="A586" s="70"/>
      <c r="B586" s="20">
        <v>421</v>
      </c>
      <c r="C586" s="70" t="s">
        <v>290</v>
      </c>
      <c r="D586" s="70"/>
      <c r="E586" s="211">
        <f t="shared" si="28"/>
        <v>10000000</v>
      </c>
      <c r="F586" s="211">
        <f t="shared" si="28"/>
        <v>500000</v>
      </c>
      <c r="G586" s="211">
        <f t="shared" si="28"/>
        <v>0</v>
      </c>
      <c r="H586" s="226"/>
      <c r="I586" s="70"/>
      <c r="J586" s="19"/>
      <c r="K586" s="5"/>
      <c r="L586" s="5"/>
      <c r="M586" s="5"/>
      <c r="N586" s="3"/>
    </row>
    <row r="587" spans="1:14" s="15" customFormat="1" ht="11.25">
      <c r="A587" s="70"/>
      <c r="B587" s="87">
        <v>4212</v>
      </c>
      <c r="C587" s="70" t="s">
        <v>294</v>
      </c>
      <c r="D587" s="70"/>
      <c r="E587" s="232">
        <v>10000000</v>
      </c>
      <c r="F587" s="232">
        <v>500000</v>
      </c>
      <c r="G587" s="232"/>
      <c r="H587" s="226"/>
      <c r="I587" s="70"/>
      <c r="J587" s="26"/>
      <c r="K587" s="5"/>
      <c r="L587" s="5"/>
      <c r="M587" s="5"/>
      <c r="N587" s="3"/>
    </row>
    <row r="588" spans="1:14" s="15" customFormat="1" ht="11.25">
      <c r="A588" s="70" t="s">
        <v>385</v>
      </c>
      <c r="B588" s="87"/>
      <c r="C588" s="70"/>
      <c r="D588" s="70"/>
      <c r="E588" s="215">
        <f aca="true" t="shared" si="29" ref="E588:G590">E589</f>
        <v>300000</v>
      </c>
      <c r="F588" s="215">
        <f t="shared" si="29"/>
        <v>50000</v>
      </c>
      <c r="G588" s="215">
        <f t="shared" si="29"/>
        <v>293394.08</v>
      </c>
      <c r="H588" s="226"/>
      <c r="I588" s="70"/>
      <c r="J588" s="26"/>
      <c r="K588" s="5"/>
      <c r="L588" s="5"/>
      <c r="M588" s="5"/>
      <c r="N588" s="3"/>
    </row>
    <row r="589" spans="1:14" s="15" customFormat="1" ht="11.25">
      <c r="A589" s="70"/>
      <c r="B589" s="110">
        <v>42</v>
      </c>
      <c r="C589" s="70" t="s">
        <v>287</v>
      </c>
      <c r="D589" s="70"/>
      <c r="E589" s="211">
        <f t="shared" si="29"/>
        <v>300000</v>
      </c>
      <c r="F589" s="211">
        <f t="shared" si="29"/>
        <v>50000</v>
      </c>
      <c r="G589" s="211">
        <f t="shared" si="29"/>
        <v>293394.08</v>
      </c>
      <c r="H589" s="226"/>
      <c r="I589" s="70"/>
      <c r="J589" s="26"/>
      <c r="K589" s="5"/>
      <c r="L589" s="5"/>
      <c r="M589" s="5"/>
      <c r="N589" s="3"/>
    </row>
    <row r="590" spans="1:14" s="15" customFormat="1" ht="11.25">
      <c r="A590" s="70"/>
      <c r="B590" s="20">
        <v>421</v>
      </c>
      <c r="C590" s="70" t="s">
        <v>290</v>
      </c>
      <c r="D590" s="70"/>
      <c r="E590" s="84">
        <f t="shared" si="29"/>
        <v>300000</v>
      </c>
      <c r="F590" s="84">
        <f t="shared" si="29"/>
        <v>50000</v>
      </c>
      <c r="G590" s="84">
        <f t="shared" si="29"/>
        <v>293394.08</v>
      </c>
      <c r="H590" s="226"/>
      <c r="I590" s="70"/>
      <c r="J590" s="26"/>
      <c r="K590" s="5"/>
      <c r="L590" s="5"/>
      <c r="M590" s="5"/>
      <c r="N590" s="3"/>
    </row>
    <row r="591" spans="1:14" s="15" customFormat="1" ht="11.25">
      <c r="A591" s="70"/>
      <c r="B591" s="87">
        <v>4212</v>
      </c>
      <c r="C591" s="70" t="s">
        <v>104</v>
      </c>
      <c r="D591" s="70"/>
      <c r="E591" s="232">
        <v>300000</v>
      </c>
      <c r="F591" s="232">
        <v>50000</v>
      </c>
      <c r="G591" s="232">
        <v>293394.08</v>
      </c>
      <c r="H591" s="226"/>
      <c r="I591" s="70"/>
      <c r="J591" s="26"/>
      <c r="K591" s="5"/>
      <c r="L591" s="5"/>
      <c r="M591" s="5"/>
      <c r="N591" s="3"/>
    </row>
    <row r="592" spans="1:14" s="15" customFormat="1" ht="11.25">
      <c r="A592" s="70" t="s">
        <v>386</v>
      </c>
      <c r="B592" s="87"/>
      <c r="C592" s="70"/>
      <c r="D592" s="70"/>
      <c r="E592" s="215">
        <f aca="true" t="shared" si="30" ref="E592:G594">E593</f>
        <v>200000</v>
      </c>
      <c r="F592" s="215">
        <f t="shared" si="30"/>
        <v>200000</v>
      </c>
      <c r="G592" s="215">
        <f t="shared" si="30"/>
        <v>110828.34</v>
      </c>
      <c r="H592" s="226"/>
      <c r="I592" s="70"/>
      <c r="J592" s="26"/>
      <c r="K592" s="5"/>
      <c r="L592" s="5"/>
      <c r="M592" s="5"/>
      <c r="N592" s="3"/>
    </row>
    <row r="593" spans="1:14" s="15" customFormat="1" ht="11.25">
      <c r="A593" s="70"/>
      <c r="B593" s="110">
        <v>42</v>
      </c>
      <c r="C593" s="70" t="s">
        <v>287</v>
      </c>
      <c r="D593" s="70"/>
      <c r="E593" s="211">
        <f t="shared" si="30"/>
        <v>200000</v>
      </c>
      <c r="F593" s="211">
        <f t="shared" si="30"/>
        <v>200000</v>
      </c>
      <c r="G593" s="211">
        <f t="shared" si="30"/>
        <v>110828.34</v>
      </c>
      <c r="H593" s="226"/>
      <c r="I593" s="70"/>
      <c r="J593" s="26"/>
      <c r="K593" s="5"/>
      <c r="L593" s="5"/>
      <c r="M593" s="5"/>
      <c r="N593" s="3"/>
    </row>
    <row r="594" spans="1:14" s="15" customFormat="1" ht="11.25">
      <c r="A594" s="70"/>
      <c r="B594" s="20">
        <v>421</v>
      </c>
      <c r="C594" s="70" t="s">
        <v>290</v>
      </c>
      <c r="D594" s="70"/>
      <c r="E594" s="84">
        <f t="shared" si="30"/>
        <v>200000</v>
      </c>
      <c r="F594" s="84">
        <f t="shared" si="30"/>
        <v>200000</v>
      </c>
      <c r="G594" s="84">
        <f t="shared" si="30"/>
        <v>110828.34</v>
      </c>
      <c r="H594" s="226"/>
      <c r="I594" s="70"/>
      <c r="J594" s="26"/>
      <c r="K594" s="5"/>
      <c r="L594" s="5"/>
      <c r="M594" s="5"/>
      <c r="N594" s="3"/>
    </row>
    <row r="595" spans="1:14" s="15" customFormat="1" ht="11.25">
      <c r="A595" s="70" t="s">
        <v>0</v>
      </c>
      <c r="B595" s="87">
        <v>4212</v>
      </c>
      <c r="C595" s="70" t="s">
        <v>295</v>
      </c>
      <c r="D595" s="70"/>
      <c r="E595" s="232">
        <v>200000</v>
      </c>
      <c r="F595" s="232">
        <v>200000</v>
      </c>
      <c r="G595" s="232">
        <v>110828.34</v>
      </c>
      <c r="H595" s="226"/>
      <c r="I595" s="70"/>
      <c r="J595" s="26"/>
      <c r="K595" s="5"/>
      <c r="L595" s="5"/>
      <c r="M595" s="5"/>
      <c r="N595" s="3"/>
    </row>
    <row r="596" spans="1:14" s="15" customFormat="1" ht="11.25">
      <c r="A596" s="70" t="s">
        <v>387</v>
      </c>
      <c r="B596" s="87"/>
      <c r="C596" s="70"/>
      <c r="D596" s="70"/>
      <c r="E596" s="213">
        <f>SUM(E597:E599)</f>
        <v>7000</v>
      </c>
      <c r="F596" s="213">
        <f>SUM(F597:F599)</f>
        <v>0</v>
      </c>
      <c r="G596" s="213">
        <f>SUM(G597:G599)</f>
        <v>0</v>
      </c>
      <c r="H596" s="226"/>
      <c r="I596" s="70"/>
      <c r="J596" s="26"/>
      <c r="K596" s="5"/>
      <c r="L596" s="5"/>
      <c r="M596" s="5"/>
      <c r="N596" s="3"/>
    </row>
    <row r="597" spans="1:14" s="15" customFormat="1" ht="11.25">
      <c r="A597" s="70"/>
      <c r="B597" s="87">
        <v>4212</v>
      </c>
      <c r="C597" s="70" t="s">
        <v>296</v>
      </c>
      <c r="D597" s="70"/>
      <c r="E597" s="231">
        <v>1000</v>
      </c>
      <c r="F597" s="231">
        <v>0</v>
      </c>
      <c r="G597" s="231"/>
      <c r="H597" s="226"/>
      <c r="I597" s="70"/>
      <c r="J597" s="26"/>
      <c r="K597" s="5"/>
      <c r="L597" s="5"/>
      <c r="M597" s="5"/>
      <c r="N597" s="3"/>
    </row>
    <row r="598" spans="1:14" s="16" customFormat="1" ht="11.25">
      <c r="A598" s="70"/>
      <c r="B598" s="87">
        <v>4212</v>
      </c>
      <c r="C598" s="70" t="s">
        <v>297</v>
      </c>
      <c r="D598" s="70"/>
      <c r="E598" s="231">
        <v>1000</v>
      </c>
      <c r="F598" s="231"/>
      <c r="G598" s="231"/>
      <c r="H598" s="226"/>
      <c r="I598" s="70"/>
      <c r="J598" s="26"/>
      <c r="K598" s="5"/>
      <c r="L598" s="5"/>
      <c r="M598" s="5"/>
      <c r="N598" s="3"/>
    </row>
    <row r="599" spans="1:14" ht="12">
      <c r="A599" s="70"/>
      <c r="B599" s="87">
        <v>4212</v>
      </c>
      <c r="C599" s="70" t="s">
        <v>298</v>
      </c>
      <c r="D599" s="70"/>
      <c r="E599" s="231">
        <v>5000</v>
      </c>
      <c r="F599" s="231"/>
      <c r="G599" s="231"/>
      <c r="H599" s="226"/>
      <c r="I599" s="70"/>
      <c r="J599" s="26"/>
      <c r="K599" s="5"/>
      <c r="L599" s="5"/>
      <c r="M599" s="5"/>
      <c r="N599" s="3"/>
    </row>
    <row r="600" spans="1:14" ht="12">
      <c r="A600" s="70" t="s">
        <v>388</v>
      </c>
      <c r="B600" s="87"/>
      <c r="C600" s="70"/>
      <c r="D600" s="70"/>
      <c r="E600" s="215">
        <f aca="true" t="shared" si="31" ref="E600:G602">E601</f>
        <v>400000</v>
      </c>
      <c r="F600" s="215">
        <f t="shared" si="31"/>
        <v>300000</v>
      </c>
      <c r="G600" s="215">
        <f t="shared" si="31"/>
        <v>211607.85</v>
      </c>
      <c r="H600" s="226">
        <f>F600/E600*100</f>
        <v>75</v>
      </c>
      <c r="I600" s="70"/>
      <c r="J600" s="10"/>
      <c r="K600" s="5"/>
      <c r="L600" s="5"/>
      <c r="M600" s="5"/>
      <c r="N600" s="3"/>
    </row>
    <row r="601" spans="1:14" ht="12">
      <c r="A601" s="70"/>
      <c r="B601" s="110">
        <v>42</v>
      </c>
      <c r="C601" s="70" t="s">
        <v>265</v>
      </c>
      <c r="D601" s="70"/>
      <c r="E601" s="211">
        <f t="shared" si="31"/>
        <v>400000</v>
      </c>
      <c r="F601" s="211">
        <f t="shared" si="31"/>
        <v>300000</v>
      </c>
      <c r="G601" s="211">
        <f t="shared" si="31"/>
        <v>211607.85</v>
      </c>
      <c r="H601" s="226">
        <f>F601/E601*100</f>
        <v>75</v>
      </c>
      <c r="I601" s="70"/>
      <c r="J601" s="19"/>
      <c r="K601" s="5"/>
      <c r="L601" s="5"/>
      <c r="M601" s="5"/>
      <c r="N601" s="3"/>
    </row>
    <row r="602" spans="1:14" ht="12">
      <c r="A602" s="70"/>
      <c r="B602" s="20">
        <v>421</v>
      </c>
      <c r="C602" s="70" t="s">
        <v>290</v>
      </c>
      <c r="D602" s="70"/>
      <c r="E602" s="205">
        <f t="shared" si="31"/>
        <v>400000</v>
      </c>
      <c r="F602" s="205">
        <f t="shared" si="31"/>
        <v>300000</v>
      </c>
      <c r="G602" s="205">
        <f t="shared" si="31"/>
        <v>211607.85</v>
      </c>
      <c r="H602" s="226">
        <f>F602/E602*100</f>
        <v>75</v>
      </c>
      <c r="I602" s="70"/>
      <c r="J602" s="19"/>
      <c r="K602" s="5"/>
      <c r="L602" s="5"/>
      <c r="M602" s="5"/>
      <c r="N602" s="3"/>
    </row>
    <row r="603" spans="1:14" ht="12">
      <c r="A603" s="70"/>
      <c r="B603" s="87">
        <v>4212</v>
      </c>
      <c r="C603" s="70" t="s">
        <v>104</v>
      </c>
      <c r="D603" s="70"/>
      <c r="E603" s="232">
        <v>400000</v>
      </c>
      <c r="F603" s="232">
        <v>300000</v>
      </c>
      <c r="G603" s="232">
        <v>211607.85</v>
      </c>
      <c r="H603" s="226">
        <f>F603/E603*100</f>
        <v>75</v>
      </c>
      <c r="I603" s="70"/>
      <c r="J603" s="19"/>
      <c r="K603" s="5"/>
      <c r="L603" s="5"/>
      <c r="M603" s="5"/>
      <c r="N603" s="3"/>
    </row>
    <row r="604" spans="1:14" ht="12">
      <c r="A604" s="70" t="s">
        <v>389</v>
      </c>
      <c r="B604" s="87"/>
      <c r="C604" s="70"/>
      <c r="D604" s="70"/>
      <c r="E604" s="215">
        <f aca="true" t="shared" si="32" ref="E604:G606">E605</f>
        <v>30000</v>
      </c>
      <c r="F604" s="215">
        <f t="shared" si="32"/>
        <v>0</v>
      </c>
      <c r="G604" s="215">
        <f t="shared" si="32"/>
        <v>0</v>
      </c>
      <c r="H604" s="226"/>
      <c r="I604" s="70"/>
      <c r="J604" s="19"/>
      <c r="K604" s="5"/>
      <c r="L604" s="5"/>
      <c r="M604" s="5"/>
      <c r="N604" s="3"/>
    </row>
    <row r="605" spans="1:14" ht="12">
      <c r="A605" s="70"/>
      <c r="B605" s="110">
        <v>42</v>
      </c>
      <c r="C605" s="70" t="s">
        <v>265</v>
      </c>
      <c r="D605" s="70"/>
      <c r="E605" s="211">
        <f t="shared" si="32"/>
        <v>30000</v>
      </c>
      <c r="F605" s="211">
        <f t="shared" si="32"/>
        <v>0</v>
      </c>
      <c r="G605" s="211">
        <f t="shared" si="32"/>
        <v>0</v>
      </c>
      <c r="H605" s="226"/>
      <c r="I605" s="70"/>
      <c r="J605" s="19"/>
      <c r="K605" s="5"/>
      <c r="L605" s="5"/>
      <c r="M605" s="5"/>
      <c r="N605" s="3"/>
    </row>
    <row r="606" spans="1:14" ht="12">
      <c r="A606" s="70"/>
      <c r="B606" s="20">
        <v>421</v>
      </c>
      <c r="C606" s="70" t="s">
        <v>290</v>
      </c>
      <c r="D606" s="70"/>
      <c r="E606" s="205">
        <f t="shared" si="32"/>
        <v>30000</v>
      </c>
      <c r="F606" s="205">
        <f t="shared" si="32"/>
        <v>0</v>
      </c>
      <c r="G606" s="205">
        <f t="shared" si="32"/>
        <v>0</v>
      </c>
      <c r="H606" s="226"/>
      <c r="I606" s="70"/>
      <c r="J606" s="19"/>
      <c r="K606" s="5"/>
      <c r="L606" s="5"/>
      <c r="M606" s="5"/>
      <c r="N606" s="3"/>
    </row>
    <row r="607" spans="1:14" ht="12">
      <c r="A607" s="70"/>
      <c r="B607" s="87">
        <v>4212</v>
      </c>
      <c r="C607" s="70" t="s">
        <v>299</v>
      </c>
      <c r="D607" s="70"/>
      <c r="E607" s="231">
        <v>30000</v>
      </c>
      <c r="F607" s="231">
        <v>0</v>
      </c>
      <c r="G607" s="231"/>
      <c r="H607" s="226"/>
      <c r="I607" s="70"/>
      <c r="J607" s="19"/>
      <c r="K607" s="5"/>
      <c r="L607" s="5"/>
      <c r="M607" s="5"/>
      <c r="N607" s="3"/>
    </row>
    <row r="608" spans="1:14" ht="12">
      <c r="A608" s="70" t="s">
        <v>390</v>
      </c>
      <c r="B608" s="87"/>
      <c r="C608" s="70"/>
      <c r="D608" s="70"/>
      <c r="E608" s="215">
        <f aca="true" t="shared" si="33" ref="E608:G610">E609</f>
        <v>300000</v>
      </c>
      <c r="F608" s="215">
        <f t="shared" si="33"/>
        <v>50000</v>
      </c>
      <c r="G608" s="215">
        <f t="shared" si="33"/>
        <v>0</v>
      </c>
      <c r="H608" s="226">
        <f>F608/E608*100</f>
        <v>16.666666666666664</v>
      </c>
      <c r="I608" s="70"/>
      <c r="J608" s="19"/>
      <c r="K608" s="5"/>
      <c r="L608" s="5"/>
      <c r="M608" s="5"/>
      <c r="N608" s="3"/>
    </row>
    <row r="609" spans="1:14" ht="12">
      <c r="A609" s="70"/>
      <c r="B609" s="110">
        <v>42</v>
      </c>
      <c r="C609" s="70" t="s">
        <v>265</v>
      </c>
      <c r="D609" s="70"/>
      <c r="E609" s="211">
        <f t="shared" si="33"/>
        <v>300000</v>
      </c>
      <c r="F609" s="211">
        <f t="shared" si="33"/>
        <v>50000</v>
      </c>
      <c r="G609" s="211">
        <f t="shared" si="33"/>
        <v>0</v>
      </c>
      <c r="H609" s="226">
        <f>F609/E609*100</f>
        <v>16.666666666666664</v>
      </c>
      <c r="I609" s="70"/>
      <c r="J609" s="19"/>
      <c r="K609" s="5"/>
      <c r="L609" s="5"/>
      <c r="M609" s="5"/>
      <c r="N609" s="3"/>
    </row>
    <row r="610" spans="1:14" ht="12">
      <c r="A610" s="70"/>
      <c r="B610" s="20">
        <v>421</v>
      </c>
      <c r="C610" s="70" t="s">
        <v>290</v>
      </c>
      <c r="D610" s="70"/>
      <c r="E610" s="205">
        <f t="shared" si="33"/>
        <v>300000</v>
      </c>
      <c r="F610" s="205">
        <f t="shared" si="33"/>
        <v>50000</v>
      </c>
      <c r="G610" s="205">
        <f t="shared" si="33"/>
        <v>0</v>
      </c>
      <c r="H610" s="226">
        <f>F610/E610*100</f>
        <v>16.666666666666664</v>
      </c>
      <c r="I610" s="70"/>
      <c r="J610" s="19"/>
      <c r="K610" s="5"/>
      <c r="L610" s="5"/>
      <c r="M610" s="5"/>
      <c r="N610" s="3"/>
    </row>
    <row r="611" spans="1:14" ht="12">
      <c r="A611" s="70"/>
      <c r="B611" s="87">
        <v>4212</v>
      </c>
      <c r="C611" s="70" t="s">
        <v>300</v>
      </c>
      <c r="D611" s="70"/>
      <c r="E611" s="242">
        <v>300000</v>
      </c>
      <c r="F611" s="242">
        <v>50000</v>
      </c>
      <c r="G611" s="242">
        <v>0</v>
      </c>
      <c r="H611" s="226">
        <f>F611/E611*100</f>
        <v>16.666666666666664</v>
      </c>
      <c r="I611" s="70"/>
      <c r="J611" s="19"/>
      <c r="K611" s="5"/>
      <c r="L611" s="5"/>
      <c r="M611" s="5"/>
      <c r="N611" s="3"/>
    </row>
    <row r="612" spans="1:14" ht="12">
      <c r="A612" s="70" t="s">
        <v>301</v>
      </c>
      <c r="B612" s="87"/>
      <c r="C612" s="70"/>
      <c r="D612" s="70"/>
      <c r="E612" s="215">
        <f aca="true" t="shared" si="34" ref="E612:G614">E613</f>
        <v>5000</v>
      </c>
      <c r="F612" s="215">
        <f t="shared" si="34"/>
        <v>0</v>
      </c>
      <c r="G612" s="215">
        <f t="shared" si="34"/>
        <v>0</v>
      </c>
      <c r="H612" s="226"/>
      <c r="I612" s="70"/>
      <c r="J612" s="19"/>
      <c r="K612" s="5"/>
      <c r="L612" s="5"/>
      <c r="M612" s="5"/>
      <c r="N612" s="3"/>
    </row>
    <row r="613" spans="1:14" ht="12">
      <c r="A613" s="70"/>
      <c r="B613" s="110">
        <v>42</v>
      </c>
      <c r="C613" s="70" t="s">
        <v>265</v>
      </c>
      <c r="D613" s="70"/>
      <c r="E613" s="211">
        <f t="shared" si="34"/>
        <v>5000</v>
      </c>
      <c r="F613" s="211">
        <f t="shared" si="34"/>
        <v>0</v>
      </c>
      <c r="G613" s="211">
        <f t="shared" si="34"/>
        <v>0</v>
      </c>
      <c r="H613" s="226"/>
      <c r="I613" s="70"/>
      <c r="J613" s="19"/>
      <c r="K613" s="5"/>
      <c r="L613" s="5"/>
      <c r="M613" s="5"/>
      <c r="N613" s="3"/>
    </row>
    <row r="614" spans="1:14" ht="12">
      <c r="A614" s="70"/>
      <c r="B614" s="20">
        <v>421</v>
      </c>
      <c r="C614" s="70" t="s">
        <v>290</v>
      </c>
      <c r="D614" s="70"/>
      <c r="E614" s="205">
        <f t="shared" si="34"/>
        <v>5000</v>
      </c>
      <c r="F614" s="205">
        <f t="shared" si="34"/>
        <v>0</v>
      </c>
      <c r="G614" s="205">
        <f t="shared" si="34"/>
        <v>0</v>
      </c>
      <c r="H614" s="226"/>
      <c r="I614" s="70"/>
      <c r="J614" s="19"/>
      <c r="K614" s="5"/>
      <c r="L614" s="5"/>
      <c r="M614" s="5"/>
      <c r="N614" s="3"/>
    </row>
    <row r="615" spans="1:14" ht="12">
      <c r="A615" s="70"/>
      <c r="B615" s="87">
        <v>4212</v>
      </c>
      <c r="C615" s="70" t="s">
        <v>302</v>
      </c>
      <c r="D615" s="70"/>
      <c r="E615" s="231">
        <v>5000</v>
      </c>
      <c r="F615" s="231"/>
      <c r="G615" s="231"/>
      <c r="H615" s="226"/>
      <c r="I615" s="70"/>
      <c r="J615" s="19"/>
      <c r="K615" s="5"/>
      <c r="L615" s="5"/>
      <c r="M615" s="5"/>
      <c r="N615" s="3"/>
    </row>
    <row r="616" spans="1:14" ht="12">
      <c r="A616" s="36" t="s">
        <v>303</v>
      </c>
      <c r="B616" s="107"/>
      <c r="C616" s="36"/>
      <c r="D616" s="36"/>
      <c r="E616" s="215">
        <f aca="true" t="shared" si="35" ref="E616:G618">E617</f>
        <v>50000</v>
      </c>
      <c r="F616" s="215">
        <f t="shared" si="35"/>
        <v>700000</v>
      </c>
      <c r="G616" s="215">
        <f t="shared" si="35"/>
        <v>260242.43</v>
      </c>
      <c r="H616" s="226">
        <f>F616/E616*100</f>
        <v>1400</v>
      </c>
      <c r="I616" s="70"/>
      <c r="J616" s="19"/>
      <c r="K616" s="5"/>
      <c r="L616" s="5"/>
      <c r="M616" s="5"/>
      <c r="N616" s="3"/>
    </row>
    <row r="617" spans="1:14" ht="12">
      <c r="A617" s="70"/>
      <c r="B617" s="110">
        <v>42</v>
      </c>
      <c r="C617" s="70" t="s">
        <v>265</v>
      </c>
      <c r="D617" s="70"/>
      <c r="E617" s="211">
        <f t="shared" si="35"/>
        <v>50000</v>
      </c>
      <c r="F617" s="211">
        <f t="shared" si="35"/>
        <v>700000</v>
      </c>
      <c r="G617" s="211">
        <f t="shared" si="35"/>
        <v>260242.43</v>
      </c>
      <c r="H617" s="226">
        <f>F617/E617*100</f>
        <v>1400</v>
      </c>
      <c r="I617" s="70"/>
      <c r="J617" s="19"/>
      <c r="K617" s="5"/>
      <c r="L617" s="5"/>
      <c r="M617" s="5"/>
      <c r="N617" s="3"/>
    </row>
    <row r="618" spans="1:14" ht="12">
      <c r="A618" s="70"/>
      <c r="B618" s="20">
        <v>421</v>
      </c>
      <c r="C618" s="70" t="s">
        <v>290</v>
      </c>
      <c r="D618" s="70"/>
      <c r="E618" s="205">
        <f t="shared" si="35"/>
        <v>50000</v>
      </c>
      <c r="F618" s="205">
        <f t="shared" si="35"/>
        <v>700000</v>
      </c>
      <c r="G618" s="205">
        <f t="shared" si="35"/>
        <v>260242.43</v>
      </c>
      <c r="H618" s="226">
        <f>F618/E618*100</f>
        <v>1400</v>
      </c>
      <c r="I618" s="70"/>
      <c r="J618" s="19"/>
      <c r="K618" s="5"/>
      <c r="L618" s="5"/>
      <c r="M618" s="5"/>
      <c r="N618" s="3"/>
    </row>
    <row r="619" spans="1:14" ht="12">
      <c r="A619" s="70"/>
      <c r="B619" s="87">
        <v>4212</v>
      </c>
      <c r="C619" s="70" t="s">
        <v>304</v>
      </c>
      <c r="D619" s="70"/>
      <c r="E619" s="231">
        <v>50000</v>
      </c>
      <c r="F619" s="231">
        <v>700000</v>
      </c>
      <c r="G619" s="231">
        <v>260242.43</v>
      </c>
      <c r="H619" s="226">
        <f>F619/E619*100</f>
        <v>1400</v>
      </c>
      <c r="I619" s="70"/>
      <c r="J619" s="19"/>
      <c r="K619" s="5"/>
      <c r="L619" s="5"/>
      <c r="M619" s="5"/>
      <c r="N619" s="3"/>
    </row>
    <row r="620" spans="1:14" ht="12">
      <c r="A620" s="70" t="s">
        <v>305</v>
      </c>
      <c r="B620" s="87"/>
      <c r="C620" s="70"/>
      <c r="D620" s="87"/>
      <c r="E620" s="215">
        <f aca="true" t="shared" si="36" ref="E620:G622">E621</f>
        <v>5000</v>
      </c>
      <c r="F620" s="215">
        <f t="shared" si="36"/>
        <v>5000</v>
      </c>
      <c r="G620" s="215">
        <f t="shared" si="36"/>
        <v>400225.2</v>
      </c>
      <c r="H620" s="226"/>
      <c r="I620" s="70"/>
      <c r="J620" s="19"/>
      <c r="K620" s="5"/>
      <c r="L620" s="5"/>
      <c r="M620" s="5"/>
      <c r="N620" s="3"/>
    </row>
    <row r="621" spans="1:14" ht="12">
      <c r="A621" s="70"/>
      <c r="B621" s="110">
        <v>42</v>
      </c>
      <c r="C621" s="70" t="s">
        <v>265</v>
      </c>
      <c r="D621" s="87"/>
      <c r="E621" s="211">
        <f t="shared" si="36"/>
        <v>5000</v>
      </c>
      <c r="F621" s="211">
        <f t="shared" si="36"/>
        <v>5000</v>
      </c>
      <c r="G621" s="211">
        <f t="shared" si="36"/>
        <v>400225.2</v>
      </c>
      <c r="H621" s="226"/>
      <c r="I621" s="70"/>
      <c r="J621" s="19"/>
      <c r="K621" s="5"/>
      <c r="L621" s="5"/>
      <c r="M621" s="5"/>
      <c r="N621" s="3"/>
    </row>
    <row r="622" spans="1:14" ht="12">
      <c r="A622" s="70"/>
      <c r="B622" s="20">
        <v>423</v>
      </c>
      <c r="C622" s="70" t="s">
        <v>306</v>
      </c>
      <c r="D622" s="87"/>
      <c r="E622" s="205">
        <f t="shared" si="36"/>
        <v>5000</v>
      </c>
      <c r="F622" s="205">
        <f t="shared" si="36"/>
        <v>5000</v>
      </c>
      <c r="G622" s="205">
        <f t="shared" si="36"/>
        <v>400225.2</v>
      </c>
      <c r="H622" s="226"/>
      <c r="I622" s="70"/>
      <c r="J622" s="19"/>
      <c r="K622" s="5"/>
      <c r="L622" s="5"/>
      <c r="M622" s="5"/>
      <c r="N622" s="3"/>
    </row>
    <row r="623" spans="1:14" ht="12">
      <c r="A623" s="70"/>
      <c r="B623" s="87">
        <v>4231</v>
      </c>
      <c r="C623" s="70" t="s">
        <v>307</v>
      </c>
      <c r="D623" s="87"/>
      <c r="E623" s="232">
        <v>5000</v>
      </c>
      <c r="F623" s="232">
        <v>5000</v>
      </c>
      <c r="G623" s="232">
        <v>400225.2</v>
      </c>
      <c r="H623" s="226"/>
      <c r="I623" s="70"/>
      <c r="J623" s="19"/>
      <c r="K623" s="5"/>
      <c r="L623" s="5"/>
      <c r="M623" s="5"/>
      <c r="N623" s="3"/>
    </row>
    <row r="624" spans="1:14" ht="12">
      <c r="A624" s="70" t="s">
        <v>391</v>
      </c>
      <c r="B624" s="87"/>
      <c r="C624" s="70"/>
      <c r="D624" s="87"/>
      <c r="E624" s="215">
        <f aca="true" t="shared" si="37" ref="E624:G626">E625</f>
        <v>300000</v>
      </c>
      <c r="F624" s="215">
        <f t="shared" si="37"/>
        <v>300000</v>
      </c>
      <c r="G624" s="215">
        <f t="shared" si="37"/>
        <v>0</v>
      </c>
      <c r="H624" s="226"/>
      <c r="I624" s="70"/>
      <c r="J624" s="19"/>
      <c r="K624" s="5"/>
      <c r="L624" s="5"/>
      <c r="M624" s="5"/>
      <c r="N624" s="3"/>
    </row>
    <row r="625" spans="1:14" ht="12">
      <c r="A625" s="70"/>
      <c r="B625" s="110">
        <v>42</v>
      </c>
      <c r="C625" s="70" t="s">
        <v>265</v>
      </c>
      <c r="D625" s="87"/>
      <c r="E625" s="211">
        <f t="shared" si="37"/>
        <v>300000</v>
      </c>
      <c r="F625" s="211">
        <f t="shared" si="37"/>
        <v>300000</v>
      </c>
      <c r="G625" s="211">
        <f t="shared" si="37"/>
        <v>0</v>
      </c>
      <c r="H625" s="226"/>
      <c r="I625" s="70"/>
      <c r="J625" s="19"/>
      <c r="K625" s="5"/>
      <c r="L625" s="5"/>
      <c r="M625" s="5"/>
      <c r="N625" s="3"/>
    </row>
    <row r="626" spans="1:14" ht="12">
      <c r="A626" s="70"/>
      <c r="B626" s="87">
        <v>426</v>
      </c>
      <c r="C626" s="70" t="s">
        <v>308</v>
      </c>
      <c r="D626" s="87"/>
      <c r="E626" s="205">
        <f t="shared" si="37"/>
        <v>300000</v>
      </c>
      <c r="F626" s="205">
        <f t="shared" si="37"/>
        <v>300000</v>
      </c>
      <c r="G626" s="205">
        <f t="shared" si="37"/>
        <v>0</v>
      </c>
      <c r="H626" s="226"/>
      <c r="I626" s="70"/>
      <c r="J626" s="19"/>
      <c r="K626" s="5"/>
      <c r="L626" s="5"/>
      <c r="M626" s="5"/>
      <c r="N626" s="3"/>
    </row>
    <row r="627" spans="1:14" ht="12">
      <c r="A627" s="87"/>
      <c r="B627" s="87">
        <v>4263</v>
      </c>
      <c r="C627" s="70" t="s">
        <v>309</v>
      </c>
      <c r="D627" s="87"/>
      <c r="E627" s="232">
        <v>300000</v>
      </c>
      <c r="F627" s="232">
        <v>300000</v>
      </c>
      <c r="G627" s="232"/>
      <c r="H627" s="226"/>
      <c r="I627" s="70"/>
      <c r="J627" s="19"/>
      <c r="K627" s="5"/>
      <c r="L627" s="5"/>
      <c r="M627" s="5"/>
      <c r="N627" s="3"/>
    </row>
    <row r="628" spans="1:14" ht="12">
      <c r="A628" s="70" t="s">
        <v>392</v>
      </c>
      <c r="B628" s="87"/>
      <c r="C628" s="70"/>
      <c r="D628" s="87"/>
      <c r="E628" s="215">
        <f aca="true" t="shared" si="38" ref="E628:G630">E629</f>
        <v>500000</v>
      </c>
      <c r="F628" s="215">
        <f t="shared" si="38"/>
        <v>1000000</v>
      </c>
      <c r="G628" s="215">
        <f t="shared" si="38"/>
        <v>930696.21</v>
      </c>
      <c r="H628" s="226">
        <f aca="true" t="shared" si="39" ref="H628:H635">F628/E628*100</f>
        <v>200</v>
      </c>
      <c r="I628" s="70"/>
      <c r="J628" s="19"/>
      <c r="K628" s="5"/>
      <c r="L628" s="5"/>
      <c r="M628" s="5"/>
      <c r="N628" s="3"/>
    </row>
    <row r="629" spans="1:14" ht="12">
      <c r="A629" s="70"/>
      <c r="B629" s="110">
        <v>42</v>
      </c>
      <c r="C629" s="70" t="s">
        <v>265</v>
      </c>
      <c r="D629" s="87"/>
      <c r="E629" s="211">
        <f t="shared" si="38"/>
        <v>500000</v>
      </c>
      <c r="F629" s="211">
        <f t="shared" si="38"/>
        <v>1000000</v>
      </c>
      <c r="G629" s="211">
        <f t="shared" si="38"/>
        <v>930696.21</v>
      </c>
      <c r="H629" s="226">
        <f t="shared" si="39"/>
        <v>200</v>
      </c>
      <c r="I629" s="70"/>
      <c r="J629" s="19"/>
      <c r="K629" s="5"/>
      <c r="L629" s="5"/>
      <c r="M629" s="5"/>
      <c r="N629" s="3"/>
    </row>
    <row r="630" spans="1:14" ht="12">
      <c r="A630" s="70"/>
      <c r="B630" s="87">
        <v>421</v>
      </c>
      <c r="C630" s="70" t="s">
        <v>290</v>
      </c>
      <c r="D630" s="87"/>
      <c r="E630" s="205">
        <f t="shared" si="38"/>
        <v>500000</v>
      </c>
      <c r="F630" s="205">
        <f t="shared" si="38"/>
        <v>1000000</v>
      </c>
      <c r="G630" s="205">
        <f t="shared" si="38"/>
        <v>930696.21</v>
      </c>
      <c r="H630" s="226">
        <f t="shared" si="39"/>
        <v>200</v>
      </c>
      <c r="I630" s="70"/>
      <c r="J630" s="19"/>
      <c r="K630" s="5"/>
      <c r="L630" s="5"/>
      <c r="M630" s="5"/>
      <c r="N630" s="3"/>
    </row>
    <row r="631" spans="1:14" ht="12">
      <c r="A631" s="87"/>
      <c r="B631" s="87">
        <v>4212</v>
      </c>
      <c r="C631" s="70" t="s">
        <v>104</v>
      </c>
      <c r="D631" s="87"/>
      <c r="E631" s="232">
        <v>500000</v>
      </c>
      <c r="F631" s="232">
        <v>1000000</v>
      </c>
      <c r="G631" s="232">
        <v>930696.21</v>
      </c>
      <c r="H631" s="226">
        <f t="shared" si="39"/>
        <v>200</v>
      </c>
      <c r="I631" s="70"/>
      <c r="J631" s="19"/>
      <c r="K631" s="5"/>
      <c r="L631" s="5"/>
      <c r="M631" s="5"/>
      <c r="N631" s="3"/>
    </row>
    <row r="632" spans="1:14" ht="12">
      <c r="A632" s="70" t="s">
        <v>393</v>
      </c>
      <c r="B632" s="87"/>
      <c r="C632" s="70"/>
      <c r="D632" s="87"/>
      <c r="E632" s="215">
        <f aca="true" t="shared" si="40" ref="E632:G634">E633</f>
        <v>300000</v>
      </c>
      <c r="F632" s="215">
        <f t="shared" si="40"/>
        <v>300000</v>
      </c>
      <c r="G632" s="215">
        <f t="shared" si="40"/>
        <v>119020.75</v>
      </c>
      <c r="H632" s="226">
        <f t="shared" si="39"/>
        <v>100</v>
      </c>
      <c r="I632" s="70"/>
      <c r="J632" s="19"/>
      <c r="K632" s="5"/>
      <c r="L632" s="5"/>
      <c r="M632" s="5"/>
      <c r="N632" s="3"/>
    </row>
    <row r="633" spans="1:14" ht="12">
      <c r="A633" s="70"/>
      <c r="B633" s="110">
        <v>42</v>
      </c>
      <c r="C633" s="70" t="s">
        <v>265</v>
      </c>
      <c r="D633" s="87"/>
      <c r="E633" s="211">
        <f t="shared" si="40"/>
        <v>300000</v>
      </c>
      <c r="F633" s="211">
        <f t="shared" si="40"/>
        <v>300000</v>
      </c>
      <c r="G633" s="211">
        <f t="shared" si="40"/>
        <v>119020.75</v>
      </c>
      <c r="H633" s="226">
        <f t="shared" si="39"/>
        <v>100</v>
      </c>
      <c r="I633" s="70"/>
      <c r="J633" s="19"/>
      <c r="K633" s="5"/>
      <c r="L633" s="5"/>
      <c r="M633" s="5"/>
      <c r="N633" s="3"/>
    </row>
    <row r="634" spans="1:14" ht="12">
      <c r="A634" s="70"/>
      <c r="B634" s="20">
        <v>421</v>
      </c>
      <c r="C634" s="70" t="s">
        <v>290</v>
      </c>
      <c r="D634" s="70"/>
      <c r="E634" s="205">
        <f t="shared" si="40"/>
        <v>300000</v>
      </c>
      <c r="F634" s="205">
        <f t="shared" si="40"/>
        <v>300000</v>
      </c>
      <c r="G634" s="205">
        <f t="shared" si="40"/>
        <v>119020.75</v>
      </c>
      <c r="H634" s="226">
        <f t="shared" si="39"/>
        <v>100</v>
      </c>
      <c r="I634" s="70"/>
      <c r="J634" s="19"/>
      <c r="K634" s="5"/>
      <c r="L634" s="5"/>
      <c r="M634" s="5"/>
      <c r="N634" s="3"/>
    </row>
    <row r="635" spans="1:14" ht="12">
      <c r="A635" s="70"/>
      <c r="B635" s="87">
        <v>4213</v>
      </c>
      <c r="C635" s="70" t="s">
        <v>409</v>
      </c>
      <c r="D635" s="70"/>
      <c r="E635" s="232">
        <v>300000</v>
      </c>
      <c r="F635" s="232">
        <v>300000</v>
      </c>
      <c r="G635" s="232">
        <v>119020.75</v>
      </c>
      <c r="H635" s="226">
        <f t="shared" si="39"/>
        <v>100</v>
      </c>
      <c r="I635" s="70"/>
      <c r="J635" s="19"/>
      <c r="K635" s="5"/>
      <c r="L635" s="5"/>
      <c r="M635" s="5"/>
      <c r="N635" s="3"/>
    </row>
    <row r="636" spans="1:14" ht="12">
      <c r="A636" s="70" t="s">
        <v>310</v>
      </c>
      <c r="B636" s="87"/>
      <c r="C636" s="70"/>
      <c r="D636" s="87"/>
      <c r="E636" s="215">
        <f aca="true" t="shared" si="41" ref="E636:G638">E637</f>
        <v>1300000</v>
      </c>
      <c r="F636" s="215">
        <f t="shared" si="41"/>
        <v>150000</v>
      </c>
      <c r="G636" s="215">
        <f t="shared" si="41"/>
        <v>0</v>
      </c>
      <c r="H636" s="226"/>
      <c r="I636" s="70"/>
      <c r="J636" s="19"/>
      <c r="K636" s="5"/>
      <c r="L636" s="5"/>
      <c r="M636" s="5"/>
      <c r="N636" s="3"/>
    </row>
    <row r="637" spans="1:14" ht="12">
      <c r="A637" s="70"/>
      <c r="B637" s="110">
        <v>42</v>
      </c>
      <c r="C637" s="70" t="s">
        <v>265</v>
      </c>
      <c r="D637" s="87"/>
      <c r="E637" s="211">
        <f t="shared" si="41"/>
        <v>1300000</v>
      </c>
      <c r="F637" s="211">
        <f t="shared" si="41"/>
        <v>150000</v>
      </c>
      <c r="G637" s="211">
        <f t="shared" si="41"/>
        <v>0</v>
      </c>
      <c r="H637" s="226"/>
      <c r="I637" s="70"/>
      <c r="J637" s="19"/>
      <c r="K637" s="5"/>
      <c r="L637" s="5"/>
      <c r="M637" s="5"/>
      <c r="N637" s="3"/>
    </row>
    <row r="638" spans="1:14" ht="12">
      <c r="A638" s="70"/>
      <c r="B638" s="20">
        <v>421</v>
      </c>
      <c r="C638" s="70" t="s">
        <v>290</v>
      </c>
      <c r="D638" s="70"/>
      <c r="E638" s="205">
        <f t="shared" si="41"/>
        <v>1300000</v>
      </c>
      <c r="F638" s="205">
        <f t="shared" si="41"/>
        <v>150000</v>
      </c>
      <c r="G638" s="205">
        <f t="shared" si="41"/>
        <v>0</v>
      </c>
      <c r="H638" s="226"/>
      <c r="I638" s="70"/>
      <c r="J638" s="19"/>
      <c r="K638" s="5"/>
      <c r="L638" s="5"/>
      <c r="M638" s="5"/>
      <c r="N638" s="3"/>
    </row>
    <row r="639" spans="1:14" ht="12">
      <c r="A639" s="70"/>
      <c r="B639" s="87">
        <v>4213</v>
      </c>
      <c r="C639" s="70" t="s">
        <v>410</v>
      </c>
      <c r="D639" s="70"/>
      <c r="E639" s="232">
        <v>1300000</v>
      </c>
      <c r="F639" s="232">
        <v>150000</v>
      </c>
      <c r="G639" s="232"/>
      <c r="H639" s="226"/>
      <c r="I639" s="78"/>
      <c r="J639" s="19"/>
      <c r="K639" s="5"/>
      <c r="L639" s="5"/>
      <c r="M639" s="5"/>
      <c r="N639" s="3"/>
    </row>
    <row r="640" spans="1:14" ht="12">
      <c r="A640" s="70" t="s">
        <v>311</v>
      </c>
      <c r="B640" s="87"/>
      <c r="C640" s="70"/>
      <c r="D640" s="87"/>
      <c r="E640" s="215">
        <f aca="true" t="shared" si="42" ref="E640:G642">E641</f>
        <v>50000</v>
      </c>
      <c r="F640" s="215">
        <f t="shared" si="42"/>
        <v>50000</v>
      </c>
      <c r="G640" s="215">
        <f t="shared" si="42"/>
        <v>0</v>
      </c>
      <c r="H640" s="226"/>
      <c r="I640" s="70"/>
      <c r="J640" s="19"/>
      <c r="K640" s="5"/>
      <c r="L640" s="5"/>
      <c r="M640" s="5"/>
      <c r="N640" s="3"/>
    </row>
    <row r="641" spans="1:14" ht="12">
      <c r="A641" s="70"/>
      <c r="B641" s="110">
        <v>42</v>
      </c>
      <c r="C641" s="70" t="s">
        <v>265</v>
      </c>
      <c r="D641" s="87"/>
      <c r="E641" s="211">
        <f t="shared" si="42"/>
        <v>50000</v>
      </c>
      <c r="F641" s="211">
        <f t="shared" si="42"/>
        <v>50000</v>
      </c>
      <c r="G641" s="211">
        <f t="shared" si="42"/>
        <v>0</v>
      </c>
      <c r="H641" s="226"/>
      <c r="I641" s="70"/>
      <c r="J641" s="19"/>
      <c r="K641" s="5"/>
      <c r="L641" s="5"/>
      <c r="M641" s="5"/>
      <c r="N641" s="3"/>
    </row>
    <row r="642" spans="1:14" ht="12">
      <c r="A642" s="70"/>
      <c r="B642" s="20">
        <v>421</v>
      </c>
      <c r="C642" s="70" t="s">
        <v>312</v>
      </c>
      <c r="D642" s="87"/>
      <c r="E642" s="205">
        <f t="shared" si="42"/>
        <v>50000</v>
      </c>
      <c r="F642" s="205">
        <f t="shared" si="42"/>
        <v>50000</v>
      </c>
      <c r="G642" s="205">
        <f t="shared" si="42"/>
        <v>0</v>
      </c>
      <c r="H642" s="226"/>
      <c r="I642" s="70"/>
      <c r="J642" s="19"/>
      <c r="K642" s="5"/>
      <c r="L642" s="5"/>
      <c r="M642" s="5"/>
      <c r="N642" s="3"/>
    </row>
    <row r="643" spans="1:14" ht="12">
      <c r="A643" s="87"/>
      <c r="B643" s="87">
        <v>4212</v>
      </c>
      <c r="C643" s="70" t="s">
        <v>312</v>
      </c>
      <c r="D643" s="87"/>
      <c r="E643" s="232">
        <v>50000</v>
      </c>
      <c r="F643" s="232">
        <v>50000</v>
      </c>
      <c r="G643" s="232"/>
      <c r="H643" s="226"/>
      <c r="I643" s="70"/>
      <c r="J643" s="19"/>
      <c r="K643" s="5"/>
      <c r="L643" s="5"/>
      <c r="M643" s="5"/>
      <c r="N643" s="3"/>
    </row>
    <row r="644" spans="1:14" ht="12">
      <c r="A644" s="110" t="s">
        <v>313</v>
      </c>
      <c r="B644" s="110"/>
      <c r="C644" s="76"/>
      <c r="D644" s="110"/>
      <c r="E644" s="215">
        <f aca="true" t="shared" si="43" ref="E644:G646">E645</f>
        <v>50000</v>
      </c>
      <c r="F644" s="215"/>
      <c r="G644" s="215">
        <f t="shared" si="43"/>
        <v>0</v>
      </c>
      <c r="H644" s="226"/>
      <c r="I644" s="70"/>
      <c r="J644" s="19"/>
      <c r="K644" s="5"/>
      <c r="L644" s="5"/>
      <c r="M644" s="5"/>
      <c r="N644" s="3"/>
    </row>
    <row r="645" spans="1:14" ht="12">
      <c r="A645" s="110"/>
      <c r="B645" s="110">
        <v>42</v>
      </c>
      <c r="C645" s="76"/>
      <c r="D645" s="110"/>
      <c r="E645" s="211">
        <f t="shared" si="43"/>
        <v>50000</v>
      </c>
      <c r="F645" s="211">
        <f t="shared" si="43"/>
        <v>50000</v>
      </c>
      <c r="G645" s="211">
        <f t="shared" si="43"/>
        <v>0</v>
      </c>
      <c r="H645" s="226"/>
      <c r="I645" s="70"/>
      <c r="J645" s="19"/>
      <c r="K645" s="5"/>
      <c r="L645" s="5"/>
      <c r="M645" s="5"/>
      <c r="N645" s="3"/>
    </row>
    <row r="646" spans="1:14" ht="12">
      <c r="A646" s="87"/>
      <c r="B646" s="87">
        <v>421</v>
      </c>
      <c r="C646" s="70" t="s">
        <v>292</v>
      </c>
      <c r="D646" s="87"/>
      <c r="E646" s="205">
        <f t="shared" si="43"/>
        <v>50000</v>
      </c>
      <c r="F646" s="205">
        <f t="shared" si="43"/>
        <v>50000</v>
      </c>
      <c r="G646" s="205">
        <f t="shared" si="43"/>
        <v>0</v>
      </c>
      <c r="H646" s="226"/>
      <c r="I646" s="70"/>
      <c r="J646" s="19"/>
      <c r="K646" s="5"/>
      <c r="L646" s="5"/>
      <c r="M646" s="5"/>
      <c r="N646" s="3"/>
    </row>
    <row r="647" spans="1:14" ht="12">
      <c r="A647" s="87"/>
      <c r="B647" s="87">
        <v>4212</v>
      </c>
      <c r="C647" s="70" t="s">
        <v>314</v>
      </c>
      <c r="D647" s="87"/>
      <c r="E647" s="231">
        <v>50000</v>
      </c>
      <c r="F647" s="231">
        <v>50000</v>
      </c>
      <c r="G647" s="231"/>
      <c r="H647" s="226"/>
      <c r="I647" s="70"/>
      <c r="J647" s="19"/>
      <c r="K647" s="5"/>
      <c r="L647" s="5"/>
      <c r="M647" s="5"/>
      <c r="N647" s="3"/>
    </row>
    <row r="648" spans="1:14" s="15" customFormat="1" ht="11.25">
      <c r="A648" s="110" t="s">
        <v>315</v>
      </c>
      <c r="B648" s="110"/>
      <c r="C648" s="70"/>
      <c r="D648" s="87"/>
      <c r="E648" s="215">
        <f aca="true" t="shared" si="44" ref="E648:G650">E649</f>
        <v>5000</v>
      </c>
      <c r="F648" s="215">
        <f t="shared" si="44"/>
        <v>5000</v>
      </c>
      <c r="G648" s="215">
        <f t="shared" si="44"/>
        <v>0</v>
      </c>
      <c r="H648" s="226"/>
      <c r="I648" s="70"/>
      <c r="J648" s="26"/>
      <c r="K648" s="5"/>
      <c r="L648" s="5"/>
      <c r="M648" s="5"/>
      <c r="N648" s="3"/>
    </row>
    <row r="649" spans="1:14" s="15" customFormat="1" ht="11.25">
      <c r="A649" s="110"/>
      <c r="B649" s="110">
        <v>42</v>
      </c>
      <c r="C649" s="70"/>
      <c r="D649" s="87"/>
      <c r="E649" s="211">
        <f t="shared" si="44"/>
        <v>5000</v>
      </c>
      <c r="F649" s="211">
        <f t="shared" si="44"/>
        <v>5000</v>
      </c>
      <c r="G649" s="211">
        <f t="shared" si="44"/>
        <v>0</v>
      </c>
      <c r="H649" s="226"/>
      <c r="I649" s="70"/>
      <c r="J649" s="26"/>
      <c r="K649" s="5"/>
      <c r="L649" s="5"/>
      <c r="M649" s="5"/>
      <c r="N649" s="3"/>
    </row>
    <row r="650" spans="1:14" s="16" customFormat="1" ht="11.25">
      <c r="A650" s="87"/>
      <c r="B650" s="20">
        <v>421</v>
      </c>
      <c r="C650" s="70" t="s">
        <v>292</v>
      </c>
      <c r="D650" s="87"/>
      <c r="E650" s="205">
        <f t="shared" si="44"/>
        <v>5000</v>
      </c>
      <c r="F650" s="205">
        <f t="shared" si="44"/>
        <v>5000</v>
      </c>
      <c r="G650" s="205">
        <f t="shared" si="44"/>
        <v>0</v>
      </c>
      <c r="H650" s="226"/>
      <c r="I650" s="70"/>
      <c r="J650" s="26"/>
      <c r="K650" s="5"/>
      <c r="L650" s="5"/>
      <c r="M650" s="5"/>
      <c r="N650" s="3"/>
    </row>
    <row r="651" spans="1:14" s="16" customFormat="1" ht="11.25">
      <c r="A651" s="87"/>
      <c r="B651" s="87">
        <v>4212</v>
      </c>
      <c r="C651" s="70" t="s">
        <v>316</v>
      </c>
      <c r="D651" s="87"/>
      <c r="E651" s="231">
        <v>5000</v>
      </c>
      <c r="F651" s="231">
        <v>5000</v>
      </c>
      <c r="G651" s="231"/>
      <c r="H651" s="226"/>
      <c r="I651" s="70"/>
      <c r="J651" s="26"/>
      <c r="K651" s="5"/>
      <c r="L651" s="5"/>
      <c r="M651" s="5"/>
      <c r="N651" s="3"/>
    </row>
    <row r="652" spans="1:14" s="16" customFormat="1" ht="11.25">
      <c r="A652" s="70" t="s">
        <v>317</v>
      </c>
      <c r="B652" s="70"/>
      <c r="C652" s="70"/>
      <c r="D652" s="70"/>
      <c r="E652" s="215">
        <f aca="true" t="shared" si="45" ref="E652:G654">E653</f>
        <v>800000</v>
      </c>
      <c r="F652" s="215">
        <f t="shared" si="45"/>
        <v>200000</v>
      </c>
      <c r="G652" s="215">
        <f t="shared" si="45"/>
        <v>0</v>
      </c>
      <c r="H652" s="226"/>
      <c r="I652" s="70"/>
      <c r="J652" s="26"/>
      <c r="K652" s="5"/>
      <c r="L652" s="5"/>
      <c r="M652" s="5"/>
      <c r="N652" s="3"/>
    </row>
    <row r="653" spans="1:14" s="15" customFormat="1" ht="11.25">
      <c r="A653" s="70"/>
      <c r="B653" s="110">
        <v>42</v>
      </c>
      <c r="C653" s="70" t="s">
        <v>265</v>
      </c>
      <c r="D653" s="70"/>
      <c r="E653" s="211">
        <f t="shared" si="45"/>
        <v>800000</v>
      </c>
      <c r="F653" s="211">
        <f t="shared" si="45"/>
        <v>200000</v>
      </c>
      <c r="G653" s="211">
        <f t="shared" si="45"/>
        <v>0</v>
      </c>
      <c r="H653" s="226"/>
      <c r="I653" s="70"/>
      <c r="J653" s="26"/>
      <c r="K653" s="5"/>
      <c r="L653" s="5"/>
      <c r="M653" s="5"/>
      <c r="N653" s="3"/>
    </row>
    <row r="654" spans="1:14" s="16" customFormat="1" ht="11.25">
      <c r="A654" s="70"/>
      <c r="B654" s="20">
        <v>421</v>
      </c>
      <c r="C654" s="70" t="s">
        <v>290</v>
      </c>
      <c r="D654" s="70"/>
      <c r="E654" s="205">
        <f t="shared" si="45"/>
        <v>800000</v>
      </c>
      <c r="F654" s="205">
        <f t="shared" si="45"/>
        <v>200000</v>
      </c>
      <c r="G654" s="205">
        <f t="shared" si="45"/>
        <v>0</v>
      </c>
      <c r="H654" s="226"/>
      <c r="I654" s="70"/>
      <c r="J654" s="26"/>
      <c r="K654" s="5"/>
      <c r="L654" s="5"/>
      <c r="M654" s="5"/>
      <c r="N654" s="3"/>
    </row>
    <row r="655" spans="1:14" s="15" customFormat="1" ht="11.25">
      <c r="A655" s="70"/>
      <c r="B655" s="87">
        <v>4214</v>
      </c>
      <c r="C655" s="70" t="s">
        <v>292</v>
      </c>
      <c r="D655" s="70"/>
      <c r="E655" s="232">
        <v>800000</v>
      </c>
      <c r="F655" s="232">
        <v>200000</v>
      </c>
      <c r="G655" s="232"/>
      <c r="H655" s="226"/>
      <c r="I655" s="70"/>
      <c r="J655" s="26"/>
      <c r="K655" s="5"/>
      <c r="L655" s="5"/>
      <c r="M655" s="5"/>
      <c r="N655" s="3"/>
    </row>
    <row r="656" spans="1:14" s="16" customFormat="1" ht="11.25">
      <c r="A656" s="36" t="s">
        <v>318</v>
      </c>
      <c r="B656" s="107"/>
      <c r="C656" s="36"/>
      <c r="D656" s="107"/>
      <c r="E656" s="215">
        <f aca="true" t="shared" si="46" ref="E656:G658">E657</f>
        <v>5000</v>
      </c>
      <c r="F656" s="215">
        <f t="shared" si="46"/>
        <v>0</v>
      </c>
      <c r="G656" s="215">
        <f t="shared" si="46"/>
        <v>7762.5</v>
      </c>
      <c r="H656" s="226"/>
      <c r="I656" s="70"/>
      <c r="J656" s="26"/>
      <c r="K656" s="5"/>
      <c r="L656" s="5"/>
      <c r="M656" s="5"/>
      <c r="N656" s="3"/>
    </row>
    <row r="657" spans="1:14" s="16" customFormat="1" ht="11.25">
      <c r="A657" s="36"/>
      <c r="B657" s="137">
        <v>42</v>
      </c>
      <c r="C657" s="36" t="s">
        <v>265</v>
      </c>
      <c r="D657" s="107"/>
      <c r="E657" s="211">
        <f t="shared" si="46"/>
        <v>5000</v>
      </c>
      <c r="F657" s="211">
        <f t="shared" si="46"/>
        <v>0</v>
      </c>
      <c r="G657" s="211">
        <f t="shared" si="46"/>
        <v>7762.5</v>
      </c>
      <c r="H657" s="226"/>
      <c r="I657" s="70"/>
      <c r="J657" s="26"/>
      <c r="K657" s="5"/>
      <c r="L657" s="5"/>
      <c r="M657" s="5"/>
      <c r="N657" s="3"/>
    </row>
    <row r="658" spans="1:14" s="16" customFormat="1" ht="11.25">
      <c r="A658" s="36"/>
      <c r="B658" s="109">
        <v>421</v>
      </c>
      <c r="C658" s="36" t="s">
        <v>290</v>
      </c>
      <c r="D658" s="107"/>
      <c r="E658" s="205">
        <f t="shared" si="46"/>
        <v>5000</v>
      </c>
      <c r="F658" s="205">
        <f t="shared" si="46"/>
        <v>0</v>
      </c>
      <c r="G658" s="205">
        <f t="shared" si="46"/>
        <v>7762.5</v>
      </c>
      <c r="H658" s="226"/>
      <c r="I658" s="70"/>
      <c r="J658" s="26"/>
      <c r="K658" s="5"/>
      <c r="L658" s="5"/>
      <c r="M658" s="5"/>
      <c r="N658" s="3"/>
    </row>
    <row r="659" spans="1:14" s="16" customFormat="1" ht="11.25">
      <c r="A659" s="70"/>
      <c r="B659" s="70">
        <v>4214</v>
      </c>
      <c r="C659" s="36" t="s">
        <v>319</v>
      </c>
      <c r="D659" s="107"/>
      <c r="E659" s="232">
        <v>5000</v>
      </c>
      <c r="F659" s="232">
        <v>0</v>
      </c>
      <c r="G659" s="232">
        <v>7762.5</v>
      </c>
      <c r="H659" s="226"/>
      <c r="I659" s="70"/>
      <c r="J659" s="10"/>
      <c r="K659" s="5"/>
      <c r="L659" s="5"/>
      <c r="M659" s="5"/>
      <c r="N659" s="3"/>
    </row>
    <row r="660" spans="1:14" s="16" customFormat="1" ht="11.25">
      <c r="A660" s="36" t="s">
        <v>320</v>
      </c>
      <c r="B660" s="107"/>
      <c r="C660" s="36"/>
      <c r="D660" s="107"/>
      <c r="E660" s="215">
        <f aca="true" t="shared" si="47" ref="E660:G662">E661</f>
        <v>5000</v>
      </c>
      <c r="F660" s="215">
        <f t="shared" si="47"/>
        <v>0</v>
      </c>
      <c r="G660" s="215">
        <f t="shared" si="47"/>
        <v>0</v>
      </c>
      <c r="H660" s="226"/>
      <c r="I660" s="70"/>
      <c r="J660" s="10"/>
      <c r="K660" s="5"/>
      <c r="L660" s="5"/>
      <c r="M660" s="5"/>
      <c r="N660" s="3"/>
    </row>
    <row r="661" spans="1:14" s="16" customFormat="1" ht="11.25">
      <c r="A661" s="36"/>
      <c r="B661" s="137">
        <v>42</v>
      </c>
      <c r="C661" s="36" t="s">
        <v>265</v>
      </c>
      <c r="D661" s="107"/>
      <c r="E661" s="211">
        <f t="shared" si="47"/>
        <v>5000</v>
      </c>
      <c r="F661" s="211">
        <f t="shared" si="47"/>
        <v>0</v>
      </c>
      <c r="G661" s="211">
        <f t="shared" si="47"/>
        <v>0</v>
      </c>
      <c r="H661" s="226"/>
      <c r="I661" s="70"/>
      <c r="J661" s="19"/>
      <c r="K661" s="5"/>
      <c r="L661" s="5"/>
      <c r="M661" s="5"/>
      <c r="N661" s="3"/>
    </row>
    <row r="662" spans="1:14" s="16" customFormat="1" ht="11.25">
      <c r="A662" s="36"/>
      <c r="B662" s="109">
        <v>421</v>
      </c>
      <c r="C662" s="36" t="s">
        <v>321</v>
      </c>
      <c r="D662" s="107"/>
      <c r="E662" s="205">
        <f t="shared" si="47"/>
        <v>5000</v>
      </c>
      <c r="F662" s="205">
        <f t="shared" si="47"/>
        <v>0</v>
      </c>
      <c r="G662" s="205">
        <f t="shared" si="47"/>
        <v>0</v>
      </c>
      <c r="H662" s="226"/>
      <c r="I662" s="70"/>
      <c r="J662" s="19"/>
      <c r="K662" s="5"/>
      <c r="L662" s="5"/>
      <c r="M662" s="5"/>
      <c r="N662" s="3"/>
    </row>
    <row r="663" spans="1:14" s="16" customFormat="1" ht="11.25">
      <c r="A663" s="70"/>
      <c r="B663" s="70">
        <v>4214</v>
      </c>
      <c r="C663" s="36" t="s">
        <v>322</v>
      </c>
      <c r="D663" s="107"/>
      <c r="E663" s="232">
        <v>5000</v>
      </c>
      <c r="F663" s="232"/>
      <c r="G663" s="232"/>
      <c r="H663" s="226"/>
      <c r="I663" s="70"/>
      <c r="J663" s="19"/>
      <c r="K663" s="5"/>
      <c r="L663" s="5"/>
      <c r="M663" s="5"/>
      <c r="N663" s="3"/>
    </row>
    <row r="664" spans="1:14" ht="12">
      <c r="A664" s="36" t="s">
        <v>323</v>
      </c>
      <c r="B664" s="107"/>
      <c r="C664" s="36"/>
      <c r="D664" s="107"/>
      <c r="E664" s="215">
        <f aca="true" t="shared" si="48" ref="E664:G666">E665</f>
        <v>50000</v>
      </c>
      <c r="F664" s="215">
        <f t="shared" si="48"/>
        <v>0</v>
      </c>
      <c r="G664" s="215">
        <f t="shared" si="48"/>
        <v>0</v>
      </c>
      <c r="H664" s="226"/>
      <c r="I664" s="70"/>
      <c r="J664" s="26"/>
      <c r="K664" s="5"/>
      <c r="L664" s="5"/>
      <c r="M664" s="5"/>
      <c r="N664" s="3"/>
    </row>
    <row r="665" spans="1:14" ht="12">
      <c r="A665" s="36"/>
      <c r="B665" s="137">
        <v>42</v>
      </c>
      <c r="C665" s="36" t="s">
        <v>265</v>
      </c>
      <c r="D665" s="107"/>
      <c r="E665" s="211">
        <f t="shared" si="48"/>
        <v>50000</v>
      </c>
      <c r="F665" s="211">
        <f t="shared" si="48"/>
        <v>0</v>
      </c>
      <c r="G665" s="211">
        <f t="shared" si="48"/>
        <v>0</v>
      </c>
      <c r="H665" s="226">
        <f>F665/E665*100</f>
        <v>0</v>
      </c>
      <c r="I665" s="70"/>
      <c r="J665" s="26"/>
      <c r="K665" s="5"/>
      <c r="L665" s="5"/>
      <c r="M665" s="5"/>
      <c r="N665" s="3"/>
    </row>
    <row r="666" spans="1:14" ht="12">
      <c r="A666" s="36"/>
      <c r="B666" s="109">
        <v>421</v>
      </c>
      <c r="C666" s="36" t="s">
        <v>290</v>
      </c>
      <c r="D666" s="107"/>
      <c r="E666" s="205">
        <f t="shared" si="48"/>
        <v>50000</v>
      </c>
      <c r="F666" s="205">
        <f t="shared" si="48"/>
        <v>0</v>
      </c>
      <c r="G666" s="205">
        <f t="shared" si="48"/>
        <v>0</v>
      </c>
      <c r="H666" s="226">
        <f>F666/E666*100</f>
        <v>0</v>
      </c>
      <c r="I666" s="70"/>
      <c r="J666" s="26"/>
      <c r="K666" s="5"/>
      <c r="L666" s="5"/>
      <c r="M666" s="5"/>
      <c r="N666" s="3"/>
    </row>
    <row r="667" spans="1:14" ht="12">
      <c r="A667" s="70"/>
      <c r="B667" s="70">
        <v>4214</v>
      </c>
      <c r="C667" s="36" t="s">
        <v>324</v>
      </c>
      <c r="D667" s="107"/>
      <c r="E667" s="232">
        <v>50000</v>
      </c>
      <c r="F667" s="232">
        <v>0</v>
      </c>
      <c r="G667" s="232">
        <v>0</v>
      </c>
      <c r="H667" s="226">
        <f>F667/E667*100</f>
        <v>0</v>
      </c>
      <c r="I667" s="70"/>
      <c r="J667" s="26"/>
      <c r="K667" s="5"/>
      <c r="L667" s="5"/>
      <c r="M667" s="5"/>
      <c r="N667" s="3"/>
    </row>
    <row r="668" spans="1:14" ht="12">
      <c r="A668" s="36" t="s">
        <v>325</v>
      </c>
      <c r="B668" s="107"/>
      <c r="C668" s="36"/>
      <c r="D668" s="107"/>
      <c r="E668" s="215">
        <f aca="true" t="shared" si="49" ref="E668:G670">E669</f>
        <v>10000</v>
      </c>
      <c r="F668" s="215">
        <f t="shared" si="49"/>
        <v>0</v>
      </c>
      <c r="G668" s="215">
        <f t="shared" si="49"/>
        <v>0</v>
      </c>
      <c r="H668" s="226"/>
      <c r="I668" s="70"/>
      <c r="J668" s="26"/>
      <c r="K668" s="5"/>
      <c r="L668" s="5"/>
      <c r="M668" s="5"/>
      <c r="N668" s="3"/>
    </row>
    <row r="669" spans="1:14" ht="12">
      <c r="A669" s="36"/>
      <c r="B669" s="137">
        <v>42</v>
      </c>
      <c r="C669" s="36" t="s">
        <v>265</v>
      </c>
      <c r="D669" s="107"/>
      <c r="E669" s="211">
        <f t="shared" si="49"/>
        <v>10000</v>
      </c>
      <c r="F669" s="211">
        <f t="shared" si="49"/>
        <v>0</v>
      </c>
      <c r="G669" s="211">
        <f t="shared" si="49"/>
        <v>0</v>
      </c>
      <c r="H669" s="226"/>
      <c r="I669" s="70"/>
      <c r="J669" s="26"/>
      <c r="K669" s="5"/>
      <c r="L669" s="5"/>
      <c r="M669" s="5"/>
      <c r="N669" s="3"/>
    </row>
    <row r="670" spans="1:14" ht="12">
      <c r="A670" s="36"/>
      <c r="B670" s="109">
        <v>421</v>
      </c>
      <c r="C670" s="36" t="s">
        <v>290</v>
      </c>
      <c r="D670" s="107"/>
      <c r="E670" s="205">
        <f t="shared" si="49"/>
        <v>10000</v>
      </c>
      <c r="F670" s="205">
        <f t="shared" si="49"/>
        <v>0</v>
      </c>
      <c r="G670" s="205">
        <f t="shared" si="49"/>
        <v>0</v>
      </c>
      <c r="H670" s="226"/>
      <c r="I670" s="70"/>
      <c r="J670" s="26"/>
      <c r="K670" s="5"/>
      <c r="L670" s="5"/>
      <c r="M670" s="5"/>
      <c r="N670" s="3"/>
    </row>
    <row r="671" spans="1:14" ht="12">
      <c r="A671" s="70"/>
      <c r="B671" s="70">
        <v>4214</v>
      </c>
      <c r="C671" s="36" t="s">
        <v>326</v>
      </c>
      <c r="D671" s="107"/>
      <c r="E671" s="232">
        <v>10000</v>
      </c>
      <c r="F671" s="232"/>
      <c r="G671" s="232"/>
      <c r="H671" s="226"/>
      <c r="I671" s="70"/>
      <c r="J671" s="26"/>
      <c r="K671" s="5"/>
      <c r="L671" s="5"/>
      <c r="M671" s="5"/>
      <c r="N671" s="3"/>
    </row>
    <row r="672" spans="1:14" ht="12">
      <c r="A672" s="36" t="s">
        <v>327</v>
      </c>
      <c r="B672" s="107"/>
      <c r="C672" s="36"/>
      <c r="D672" s="107"/>
      <c r="E672" s="215">
        <f aca="true" t="shared" si="50" ref="E672:G674">E673</f>
        <v>100000</v>
      </c>
      <c r="F672" s="215">
        <f t="shared" si="50"/>
        <v>0</v>
      </c>
      <c r="G672" s="215">
        <f t="shared" si="50"/>
        <v>0</v>
      </c>
      <c r="H672" s="226"/>
      <c r="I672" s="70"/>
      <c r="J672" s="26"/>
      <c r="K672" s="5"/>
      <c r="L672" s="5"/>
      <c r="M672" s="5"/>
      <c r="N672" s="3"/>
    </row>
    <row r="673" spans="1:14" ht="12">
      <c r="A673" s="36"/>
      <c r="B673" s="137">
        <v>42</v>
      </c>
      <c r="C673" s="36" t="s">
        <v>265</v>
      </c>
      <c r="D673" s="107"/>
      <c r="E673" s="211">
        <f t="shared" si="50"/>
        <v>100000</v>
      </c>
      <c r="F673" s="211">
        <f t="shared" si="50"/>
        <v>0</v>
      </c>
      <c r="G673" s="211">
        <f t="shared" si="50"/>
        <v>0</v>
      </c>
      <c r="H673" s="226"/>
      <c r="I673" s="70"/>
      <c r="J673" s="26"/>
      <c r="K673" s="5"/>
      <c r="L673" s="5"/>
      <c r="M673" s="5"/>
      <c r="N673" s="3"/>
    </row>
    <row r="674" spans="1:14" ht="12">
      <c r="A674" s="36"/>
      <c r="B674" s="109">
        <v>421</v>
      </c>
      <c r="C674" s="36" t="s">
        <v>290</v>
      </c>
      <c r="D674" s="107"/>
      <c r="E674" s="205">
        <f t="shared" si="50"/>
        <v>100000</v>
      </c>
      <c r="F674" s="205">
        <f t="shared" si="50"/>
        <v>0</v>
      </c>
      <c r="G674" s="205">
        <f t="shared" si="50"/>
        <v>0</v>
      </c>
      <c r="H674" s="226"/>
      <c r="I674" s="70"/>
      <c r="J674" s="26"/>
      <c r="K674" s="5"/>
      <c r="L674" s="5"/>
      <c r="M674" s="5"/>
      <c r="N674" s="3"/>
    </row>
    <row r="675" spans="1:14" ht="12">
      <c r="A675" s="70"/>
      <c r="B675" s="70">
        <v>4212</v>
      </c>
      <c r="C675" s="36" t="s">
        <v>294</v>
      </c>
      <c r="D675" s="107"/>
      <c r="E675" s="232">
        <v>100000</v>
      </c>
      <c r="F675" s="232"/>
      <c r="G675" s="232"/>
      <c r="H675" s="226"/>
      <c r="I675" s="70"/>
      <c r="J675" s="26"/>
      <c r="K675" s="5"/>
      <c r="L675" s="5"/>
      <c r="M675" s="5"/>
      <c r="N675" s="3"/>
    </row>
    <row r="676" spans="1:14" ht="12">
      <c r="A676" s="36" t="s">
        <v>328</v>
      </c>
      <c r="B676" s="107"/>
      <c r="C676" s="36"/>
      <c r="D676" s="107"/>
      <c r="E676" s="215">
        <f aca="true" t="shared" si="51" ref="E676:G678">E677</f>
        <v>1000000</v>
      </c>
      <c r="F676" s="215">
        <f t="shared" si="51"/>
        <v>1000000</v>
      </c>
      <c r="G676" s="215">
        <f t="shared" si="51"/>
        <v>960048.18</v>
      </c>
      <c r="H676" s="226"/>
      <c r="I676" s="70"/>
      <c r="J676" s="26"/>
      <c r="K676" s="5"/>
      <c r="L676" s="5"/>
      <c r="M676" s="5"/>
      <c r="N676" s="3"/>
    </row>
    <row r="677" spans="1:14" ht="12">
      <c r="A677" s="36"/>
      <c r="B677" s="137">
        <v>54</v>
      </c>
      <c r="C677" s="36" t="s">
        <v>116</v>
      </c>
      <c r="D677" s="107"/>
      <c r="E677" s="211">
        <f t="shared" si="51"/>
        <v>1000000</v>
      </c>
      <c r="F677" s="211">
        <f t="shared" si="51"/>
        <v>1000000</v>
      </c>
      <c r="G677" s="211">
        <f t="shared" si="51"/>
        <v>960048.18</v>
      </c>
      <c r="H677" s="226"/>
      <c r="I677" s="70"/>
      <c r="J677" s="26"/>
      <c r="K677" s="5"/>
      <c r="L677" s="5"/>
      <c r="M677" s="5"/>
      <c r="N677" s="3"/>
    </row>
    <row r="678" spans="1:14" ht="12">
      <c r="A678" s="36"/>
      <c r="B678" s="109">
        <v>542</v>
      </c>
      <c r="C678" s="36" t="s">
        <v>116</v>
      </c>
      <c r="D678" s="107"/>
      <c r="E678" s="205">
        <f t="shared" si="51"/>
        <v>1000000</v>
      </c>
      <c r="F678" s="205">
        <f t="shared" si="51"/>
        <v>1000000</v>
      </c>
      <c r="G678" s="205">
        <v>960048.18</v>
      </c>
      <c r="H678" s="226"/>
      <c r="I678" s="70"/>
      <c r="J678" s="26"/>
      <c r="K678" s="5"/>
      <c r="L678" s="5"/>
      <c r="M678" s="5"/>
      <c r="N678" s="3"/>
    </row>
    <row r="679" spans="1:14" ht="12">
      <c r="A679" s="70"/>
      <c r="B679" s="70">
        <v>5423</v>
      </c>
      <c r="C679" s="36" t="s">
        <v>116</v>
      </c>
      <c r="D679" s="107"/>
      <c r="E679" s="232">
        <v>1000000</v>
      </c>
      <c r="F679" s="232">
        <v>1000000</v>
      </c>
      <c r="G679" s="232"/>
      <c r="H679" s="226"/>
      <c r="I679" s="70"/>
      <c r="J679" s="26"/>
      <c r="K679" s="5"/>
      <c r="L679" s="5"/>
      <c r="M679" s="5"/>
      <c r="N679" s="3"/>
    </row>
    <row r="680" spans="1:14" ht="12">
      <c r="A680" s="36" t="s">
        <v>394</v>
      </c>
      <c r="B680" s="107"/>
      <c r="C680" s="36"/>
      <c r="D680" s="107"/>
      <c r="E680" s="215">
        <f aca="true" t="shared" si="52" ref="E680:G682">E681</f>
        <v>500000</v>
      </c>
      <c r="F680" s="215">
        <f t="shared" si="52"/>
        <v>0</v>
      </c>
      <c r="G680" s="215">
        <f t="shared" si="52"/>
        <v>0</v>
      </c>
      <c r="H680" s="226"/>
      <c r="I680" s="70"/>
      <c r="J680" s="26"/>
      <c r="K680" s="5"/>
      <c r="L680" s="5"/>
      <c r="M680" s="5"/>
      <c r="N680" s="3"/>
    </row>
    <row r="681" spans="1:14" s="15" customFormat="1" ht="11.25">
      <c r="A681" s="36"/>
      <c r="B681" s="137">
        <v>42</v>
      </c>
      <c r="C681" s="36" t="s">
        <v>265</v>
      </c>
      <c r="D681" s="107"/>
      <c r="E681" s="211">
        <f t="shared" si="52"/>
        <v>500000</v>
      </c>
      <c r="F681" s="211">
        <f t="shared" si="52"/>
        <v>0</v>
      </c>
      <c r="G681" s="211">
        <f t="shared" si="52"/>
        <v>0</v>
      </c>
      <c r="H681" s="226"/>
      <c r="I681" s="70"/>
      <c r="J681" s="26"/>
      <c r="K681" s="5"/>
      <c r="L681" s="5"/>
      <c r="M681" s="5"/>
      <c r="N681" s="3"/>
    </row>
    <row r="682" spans="1:14" s="15" customFormat="1" ht="11.25">
      <c r="A682" s="36"/>
      <c r="B682" s="109">
        <v>421</v>
      </c>
      <c r="C682" s="36" t="s">
        <v>290</v>
      </c>
      <c r="D682" s="107"/>
      <c r="E682" s="205">
        <f t="shared" si="52"/>
        <v>500000</v>
      </c>
      <c r="F682" s="205">
        <f t="shared" si="52"/>
        <v>0</v>
      </c>
      <c r="G682" s="205">
        <f t="shared" si="52"/>
        <v>0</v>
      </c>
      <c r="H682" s="226"/>
      <c r="I682" s="70"/>
      <c r="J682" s="26"/>
      <c r="K682" s="5"/>
      <c r="L682" s="5"/>
      <c r="M682" s="5"/>
      <c r="N682" s="3"/>
    </row>
    <row r="683" spans="1:14" s="15" customFormat="1" ht="11.25">
      <c r="A683" s="70"/>
      <c r="B683" s="70">
        <v>4212</v>
      </c>
      <c r="C683" s="36" t="s">
        <v>294</v>
      </c>
      <c r="D683" s="107"/>
      <c r="E683" s="232">
        <v>500000</v>
      </c>
      <c r="F683" s="232"/>
      <c r="G683" s="232"/>
      <c r="H683" s="226"/>
      <c r="I683" s="70"/>
      <c r="J683" s="26"/>
      <c r="K683" s="5"/>
      <c r="L683" s="5"/>
      <c r="M683" s="5"/>
      <c r="N683" s="3"/>
    </row>
    <row r="684" spans="1:15" s="15" customFormat="1" ht="16.5">
      <c r="A684" s="36" t="s">
        <v>395</v>
      </c>
      <c r="B684" s="107"/>
      <c r="C684" s="36"/>
      <c r="D684" s="107"/>
      <c r="E684" s="215">
        <f aca="true" t="shared" si="53" ref="E684:G686">E685</f>
        <v>800000</v>
      </c>
      <c r="F684" s="215">
        <f t="shared" si="53"/>
        <v>0</v>
      </c>
      <c r="G684" s="215">
        <f t="shared" si="53"/>
        <v>0</v>
      </c>
      <c r="H684" s="226"/>
      <c r="I684" s="70"/>
      <c r="J684" s="21"/>
      <c r="K684" s="169"/>
      <c r="L684" s="170"/>
      <c r="M684" s="169"/>
      <c r="N684" s="163"/>
      <c r="O684" s="157"/>
    </row>
    <row r="685" spans="1:15" s="15" customFormat="1" ht="16.5">
      <c r="A685" s="36"/>
      <c r="B685" s="137">
        <v>42</v>
      </c>
      <c r="C685" s="36" t="s">
        <v>265</v>
      </c>
      <c r="D685" s="107"/>
      <c r="E685" s="211">
        <f t="shared" si="53"/>
        <v>800000</v>
      </c>
      <c r="F685" s="211">
        <f t="shared" si="53"/>
        <v>0</v>
      </c>
      <c r="G685" s="211">
        <f t="shared" si="53"/>
        <v>0</v>
      </c>
      <c r="H685" s="226"/>
      <c r="I685" s="70"/>
      <c r="J685" s="21"/>
      <c r="K685" s="171"/>
      <c r="L685" s="172"/>
      <c r="M685" s="173"/>
      <c r="N685" s="166"/>
      <c r="O685" s="157"/>
    </row>
    <row r="686" spans="1:15" s="15" customFormat="1" ht="16.5">
      <c r="A686" s="36"/>
      <c r="B686" s="109">
        <v>421</v>
      </c>
      <c r="C686" s="36" t="s">
        <v>290</v>
      </c>
      <c r="D686" s="107"/>
      <c r="E686" s="205">
        <f t="shared" si="53"/>
        <v>800000</v>
      </c>
      <c r="F686" s="205">
        <f t="shared" si="53"/>
        <v>0</v>
      </c>
      <c r="G686" s="205">
        <f t="shared" si="53"/>
        <v>0</v>
      </c>
      <c r="H686" s="226"/>
      <c r="I686" s="70"/>
      <c r="J686" s="21"/>
      <c r="K686" s="174"/>
      <c r="L686" s="172"/>
      <c r="M686" s="173"/>
      <c r="N686" s="166"/>
      <c r="O686" s="157"/>
    </row>
    <row r="687" spans="1:15" s="15" customFormat="1" ht="16.5">
      <c r="A687" s="70"/>
      <c r="B687" s="70">
        <v>4212</v>
      </c>
      <c r="C687" s="36" t="s">
        <v>294</v>
      </c>
      <c r="D687" s="107"/>
      <c r="E687" s="232">
        <v>800000</v>
      </c>
      <c r="F687" s="232"/>
      <c r="G687" s="232"/>
      <c r="H687" s="226"/>
      <c r="I687" s="70"/>
      <c r="J687" s="26"/>
      <c r="K687" s="164"/>
      <c r="L687" s="172"/>
      <c r="M687" s="173"/>
      <c r="N687" s="166"/>
      <c r="O687" s="157"/>
    </row>
    <row r="688" spans="1:14" s="15" customFormat="1" ht="11.25">
      <c r="A688" s="70"/>
      <c r="B688" s="20"/>
      <c r="C688" s="70"/>
      <c r="D688" s="70"/>
      <c r="E688" s="70"/>
      <c r="F688" s="70"/>
      <c r="G688" s="70"/>
      <c r="H688" s="226"/>
      <c r="I688" s="70"/>
      <c r="J688" s="26"/>
      <c r="K688" s="5"/>
      <c r="L688" s="5"/>
      <c r="M688" s="5"/>
      <c r="N688" s="3"/>
    </row>
    <row r="689" spans="1:14" s="15" customFormat="1" ht="11.25">
      <c r="A689" s="36" t="s">
        <v>396</v>
      </c>
      <c r="B689" s="107"/>
      <c r="C689" s="36"/>
      <c r="D689" s="107"/>
      <c r="E689" s="215">
        <f aca="true" t="shared" si="54" ref="E689:G691">E690</f>
        <v>1900000</v>
      </c>
      <c r="F689" s="215">
        <f t="shared" si="54"/>
        <v>706000</v>
      </c>
      <c r="G689" s="215">
        <f t="shared" si="54"/>
        <v>0</v>
      </c>
      <c r="H689" s="226"/>
      <c r="I689" s="70"/>
      <c r="J689" s="26"/>
      <c r="K689" s="5"/>
      <c r="L689" s="5"/>
      <c r="M689" s="5"/>
      <c r="N689" s="3"/>
    </row>
    <row r="690" spans="1:14" s="15" customFormat="1" ht="11.25">
      <c r="A690" s="36"/>
      <c r="B690" s="137">
        <v>42</v>
      </c>
      <c r="C690" s="36" t="s">
        <v>265</v>
      </c>
      <c r="D690" s="107"/>
      <c r="E690" s="211">
        <f t="shared" si="54"/>
        <v>1900000</v>
      </c>
      <c r="F690" s="211">
        <f t="shared" si="54"/>
        <v>706000</v>
      </c>
      <c r="G690" s="211">
        <f t="shared" si="54"/>
        <v>0</v>
      </c>
      <c r="H690" s="226"/>
      <c r="I690" s="70"/>
      <c r="J690" s="26"/>
      <c r="K690" s="5"/>
      <c r="L690" s="5"/>
      <c r="M690" s="5"/>
      <c r="N690" s="3"/>
    </row>
    <row r="691" spans="1:14" s="15" customFormat="1" ht="11.25">
      <c r="A691" s="36"/>
      <c r="B691" s="109">
        <v>421</v>
      </c>
      <c r="C691" s="36" t="s">
        <v>290</v>
      </c>
      <c r="D691" s="107"/>
      <c r="E691" s="205">
        <f t="shared" si="54"/>
        <v>1900000</v>
      </c>
      <c r="F691" s="205">
        <f t="shared" si="54"/>
        <v>706000</v>
      </c>
      <c r="G691" s="205">
        <f t="shared" si="54"/>
        <v>0</v>
      </c>
      <c r="H691" s="226"/>
      <c r="I691" s="70"/>
      <c r="J691" s="70"/>
      <c r="K691" s="5"/>
      <c r="L691" s="5"/>
      <c r="M691" s="5"/>
      <c r="N691" s="3"/>
    </row>
    <row r="692" spans="1:14" s="15" customFormat="1" ht="11.25">
      <c r="A692" s="70"/>
      <c r="B692" s="70">
        <v>4212</v>
      </c>
      <c r="C692" s="36" t="s">
        <v>294</v>
      </c>
      <c r="D692" s="107"/>
      <c r="E692" s="232">
        <v>1900000</v>
      </c>
      <c r="F692" s="232">
        <v>706000</v>
      </c>
      <c r="G692" s="232"/>
      <c r="H692" s="226"/>
      <c r="I692" s="70"/>
      <c r="J692" s="70"/>
      <c r="K692" s="5"/>
      <c r="L692" s="5"/>
      <c r="M692" s="5"/>
      <c r="N692" s="3"/>
    </row>
    <row r="693" spans="1:14" s="15" customFormat="1" ht="11.25">
      <c r="A693" s="36" t="s">
        <v>397</v>
      </c>
      <c r="B693" s="107"/>
      <c r="C693" s="36"/>
      <c r="D693" s="107"/>
      <c r="E693" s="215">
        <f aca="true" t="shared" si="55" ref="E693:G695">E694</f>
        <v>500000</v>
      </c>
      <c r="F693" s="215">
        <f t="shared" si="55"/>
        <v>0</v>
      </c>
      <c r="G693" s="215">
        <f t="shared" si="55"/>
        <v>0</v>
      </c>
      <c r="H693" s="226"/>
      <c r="I693" s="70"/>
      <c r="J693" s="70"/>
      <c r="K693" s="5"/>
      <c r="L693" s="5"/>
      <c r="M693" s="5"/>
      <c r="N693" s="3"/>
    </row>
    <row r="694" spans="1:14" s="15" customFormat="1" ht="11.25">
      <c r="A694" s="36"/>
      <c r="B694" s="137">
        <v>42</v>
      </c>
      <c r="C694" s="36" t="s">
        <v>265</v>
      </c>
      <c r="D694" s="107"/>
      <c r="E694" s="211">
        <f t="shared" si="55"/>
        <v>500000</v>
      </c>
      <c r="F694" s="211">
        <f t="shared" si="55"/>
        <v>0</v>
      </c>
      <c r="G694" s="211">
        <f t="shared" si="55"/>
        <v>0</v>
      </c>
      <c r="H694" s="226"/>
      <c r="I694" s="70"/>
      <c r="J694" s="70"/>
      <c r="K694" s="5"/>
      <c r="L694" s="5"/>
      <c r="M694" s="5"/>
      <c r="N694" s="3"/>
    </row>
    <row r="695" spans="1:14" s="15" customFormat="1" ht="11.25">
      <c r="A695" s="36"/>
      <c r="B695" s="109">
        <v>421</v>
      </c>
      <c r="C695" s="36" t="s">
        <v>290</v>
      </c>
      <c r="D695" s="107"/>
      <c r="E695" s="205">
        <f t="shared" si="55"/>
        <v>500000</v>
      </c>
      <c r="F695" s="205">
        <f t="shared" si="55"/>
        <v>0</v>
      </c>
      <c r="G695" s="205">
        <f t="shared" si="55"/>
        <v>0</v>
      </c>
      <c r="H695" s="226"/>
      <c r="I695" s="70"/>
      <c r="J695" s="70"/>
      <c r="K695" s="5"/>
      <c r="L695" s="5"/>
      <c r="M695" s="5"/>
      <c r="N695" s="3"/>
    </row>
    <row r="696" spans="1:14" s="15" customFormat="1" ht="11.25">
      <c r="A696" s="70"/>
      <c r="B696" s="70">
        <v>4212</v>
      </c>
      <c r="C696" s="36" t="s">
        <v>294</v>
      </c>
      <c r="D696" s="107"/>
      <c r="E696" s="232">
        <v>500000</v>
      </c>
      <c r="F696" s="232"/>
      <c r="G696" s="232"/>
      <c r="H696" s="226"/>
      <c r="I696" s="70"/>
      <c r="J696" s="70"/>
      <c r="K696" s="5"/>
      <c r="L696" s="5"/>
      <c r="M696" s="5"/>
      <c r="N696" s="3"/>
    </row>
    <row r="697" spans="1:14" s="15" customFormat="1" ht="11.25">
      <c r="A697" s="36" t="s">
        <v>398</v>
      </c>
      <c r="B697" s="107"/>
      <c r="C697" s="36"/>
      <c r="D697" s="107"/>
      <c r="E697" s="215">
        <f aca="true" t="shared" si="56" ref="E697:G699">E698</f>
        <v>200000</v>
      </c>
      <c r="F697" s="215">
        <f t="shared" si="56"/>
        <v>0</v>
      </c>
      <c r="G697" s="215">
        <f t="shared" si="56"/>
        <v>344087.25</v>
      </c>
      <c r="H697" s="226">
        <f aca="true" t="shared" si="57" ref="H697:H704">F697/E697*100</f>
        <v>0</v>
      </c>
      <c r="I697" s="70"/>
      <c r="J697" s="70"/>
      <c r="K697" s="5"/>
      <c r="L697" s="5"/>
      <c r="M697" s="5"/>
      <c r="N697" s="3"/>
    </row>
    <row r="698" spans="1:14" s="15" customFormat="1" ht="11.25">
      <c r="A698" s="36"/>
      <c r="B698" s="137">
        <v>42</v>
      </c>
      <c r="C698" s="36" t="s">
        <v>265</v>
      </c>
      <c r="D698" s="107"/>
      <c r="E698" s="211">
        <f t="shared" si="56"/>
        <v>200000</v>
      </c>
      <c r="F698" s="211">
        <f t="shared" si="56"/>
        <v>0</v>
      </c>
      <c r="G698" s="211">
        <f t="shared" si="56"/>
        <v>344087.25</v>
      </c>
      <c r="H698" s="226">
        <f t="shared" si="57"/>
        <v>0</v>
      </c>
      <c r="I698" s="70"/>
      <c r="J698" s="70"/>
      <c r="K698" s="5"/>
      <c r="L698" s="5"/>
      <c r="M698" s="5"/>
      <c r="N698" s="3"/>
    </row>
    <row r="699" spans="1:14" s="15" customFormat="1" ht="11.25">
      <c r="A699" s="36"/>
      <c r="B699" s="109">
        <v>421</v>
      </c>
      <c r="C699" s="36" t="s">
        <v>290</v>
      </c>
      <c r="D699" s="107"/>
      <c r="E699" s="205">
        <f t="shared" si="56"/>
        <v>200000</v>
      </c>
      <c r="F699" s="205">
        <f t="shared" si="56"/>
        <v>0</v>
      </c>
      <c r="G699" s="205">
        <f t="shared" si="56"/>
        <v>344087.25</v>
      </c>
      <c r="H699" s="226">
        <f t="shared" si="57"/>
        <v>0</v>
      </c>
      <c r="I699" s="70"/>
      <c r="J699" s="70"/>
      <c r="K699" s="5"/>
      <c r="L699" s="5"/>
      <c r="M699" s="5"/>
      <c r="N699" s="3"/>
    </row>
    <row r="700" spans="1:14" s="15" customFormat="1" ht="11.25">
      <c r="A700" s="70"/>
      <c r="B700" s="70">
        <v>4214</v>
      </c>
      <c r="C700" s="36" t="s">
        <v>324</v>
      </c>
      <c r="D700" s="107"/>
      <c r="E700" s="232">
        <v>200000</v>
      </c>
      <c r="F700" s="232">
        <v>0</v>
      </c>
      <c r="G700" s="232">
        <v>344087.25</v>
      </c>
      <c r="H700" s="226">
        <f t="shared" si="57"/>
        <v>0</v>
      </c>
      <c r="I700" s="70"/>
      <c r="J700" s="70"/>
      <c r="K700" s="5"/>
      <c r="L700" s="5"/>
      <c r="M700" s="5"/>
      <c r="N700" s="3"/>
    </row>
    <row r="701" spans="1:14" s="15" customFormat="1" ht="11.25">
      <c r="A701" s="36" t="s">
        <v>399</v>
      </c>
      <c r="B701" s="107"/>
      <c r="C701" s="36"/>
      <c r="D701" s="107"/>
      <c r="E701" s="215">
        <f aca="true" t="shared" si="58" ref="E701:G703">E702</f>
        <v>250000</v>
      </c>
      <c r="F701" s="215">
        <f t="shared" si="58"/>
        <v>250000</v>
      </c>
      <c r="G701" s="215">
        <f t="shared" si="58"/>
        <v>170772.8</v>
      </c>
      <c r="H701" s="226">
        <f t="shared" si="57"/>
        <v>100</v>
      </c>
      <c r="I701" s="70"/>
      <c r="J701" s="70"/>
      <c r="K701" s="5"/>
      <c r="L701" s="5"/>
      <c r="M701" s="5"/>
      <c r="N701" s="3"/>
    </row>
    <row r="702" spans="1:14" s="15" customFormat="1" ht="11.25">
      <c r="A702" s="36"/>
      <c r="B702" s="137">
        <v>42</v>
      </c>
      <c r="C702" s="36" t="s">
        <v>265</v>
      </c>
      <c r="D702" s="107"/>
      <c r="E702" s="211">
        <f t="shared" si="58"/>
        <v>250000</v>
      </c>
      <c r="F702" s="211">
        <f t="shared" si="58"/>
        <v>250000</v>
      </c>
      <c r="G702" s="211">
        <f t="shared" si="58"/>
        <v>170772.8</v>
      </c>
      <c r="H702" s="226">
        <f t="shared" si="57"/>
        <v>100</v>
      </c>
      <c r="I702" s="70"/>
      <c r="J702" s="70"/>
      <c r="K702" s="5"/>
      <c r="L702" s="5"/>
      <c r="M702" s="5"/>
      <c r="N702" s="3"/>
    </row>
    <row r="703" spans="1:14" s="15" customFormat="1" ht="11.25">
      <c r="A703" s="36"/>
      <c r="B703" s="109">
        <v>421</v>
      </c>
      <c r="C703" s="36" t="s">
        <v>290</v>
      </c>
      <c r="D703" s="107"/>
      <c r="E703" s="205">
        <f t="shared" si="58"/>
        <v>250000</v>
      </c>
      <c r="F703" s="205">
        <f t="shared" si="58"/>
        <v>250000</v>
      </c>
      <c r="G703" s="205">
        <f t="shared" si="58"/>
        <v>170772.8</v>
      </c>
      <c r="H703" s="226">
        <f t="shared" si="57"/>
        <v>100</v>
      </c>
      <c r="I703" s="70"/>
      <c r="J703" s="70"/>
      <c r="K703" s="5"/>
      <c r="L703" s="5"/>
      <c r="M703" s="5"/>
      <c r="N703" s="3"/>
    </row>
    <row r="704" spans="1:14" s="15" customFormat="1" ht="11.25">
      <c r="A704" s="70"/>
      <c r="B704" s="70">
        <v>4214</v>
      </c>
      <c r="C704" s="36" t="s">
        <v>324</v>
      </c>
      <c r="D704" s="107"/>
      <c r="E704" s="232">
        <v>250000</v>
      </c>
      <c r="F704" s="232">
        <v>250000</v>
      </c>
      <c r="G704" s="232">
        <v>170772.8</v>
      </c>
      <c r="H704" s="226">
        <f t="shared" si="57"/>
        <v>100</v>
      </c>
      <c r="I704" s="70"/>
      <c r="J704" s="70"/>
      <c r="K704" s="5"/>
      <c r="L704" s="5"/>
      <c r="M704" s="5"/>
      <c r="N704" s="3"/>
    </row>
    <row r="705" spans="1:14" s="15" customFormat="1" ht="11.25">
      <c r="A705" s="203" t="s">
        <v>400</v>
      </c>
      <c r="B705" s="203"/>
      <c r="C705" s="203"/>
      <c r="D705" s="204"/>
      <c r="E705" s="215">
        <f aca="true" t="shared" si="59" ref="E705:G707">E706</f>
        <v>300000</v>
      </c>
      <c r="F705" s="215">
        <f t="shared" si="59"/>
        <v>300000</v>
      </c>
      <c r="G705" s="215">
        <f t="shared" si="59"/>
        <v>0</v>
      </c>
      <c r="H705" s="226"/>
      <c r="I705" s="70"/>
      <c r="J705" s="70"/>
      <c r="K705" s="5"/>
      <c r="L705" s="5"/>
      <c r="M705" s="5"/>
      <c r="N705" s="3"/>
    </row>
    <row r="706" spans="1:14" s="15" customFormat="1" ht="11.25">
      <c r="A706" s="203"/>
      <c r="B706" s="206">
        <v>42</v>
      </c>
      <c r="C706" s="203" t="s">
        <v>265</v>
      </c>
      <c r="D706" s="203"/>
      <c r="E706" s="211">
        <f t="shared" si="59"/>
        <v>300000</v>
      </c>
      <c r="F706" s="211">
        <f t="shared" si="59"/>
        <v>300000</v>
      </c>
      <c r="G706" s="211">
        <f t="shared" si="59"/>
        <v>0</v>
      </c>
      <c r="H706" s="226"/>
      <c r="I706" s="70"/>
      <c r="J706" s="70"/>
      <c r="K706" s="5"/>
      <c r="L706" s="5"/>
      <c r="M706" s="5"/>
      <c r="N706" s="3"/>
    </row>
    <row r="707" spans="1:14" s="15" customFormat="1" ht="11.25">
      <c r="A707" s="203"/>
      <c r="B707" s="207">
        <v>421</v>
      </c>
      <c r="C707" s="203" t="s">
        <v>290</v>
      </c>
      <c r="D707" s="204"/>
      <c r="E707" s="205">
        <f t="shared" si="59"/>
        <v>300000</v>
      </c>
      <c r="F707" s="205">
        <f t="shared" si="59"/>
        <v>300000</v>
      </c>
      <c r="G707" s="205">
        <f t="shared" si="59"/>
        <v>0</v>
      </c>
      <c r="H707" s="226"/>
      <c r="I707" s="70"/>
      <c r="J707" s="70"/>
      <c r="K707" s="5"/>
      <c r="L707" s="5"/>
      <c r="M707" s="5"/>
      <c r="N707" s="3"/>
    </row>
    <row r="708" spans="1:14" s="15" customFormat="1" ht="11.25">
      <c r="A708" s="3"/>
      <c r="B708" s="3">
        <v>4214</v>
      </c>
      <c r="C708" s="203" t="s">
        <v>324</v>
      </c>
      <c r="D708" s="204"/>
      <c r="E708" s="237">
        <v>300000</v>
      </c>
      <c r="F708" s="237">
        <v>300000</v>
      </c>
      <c r="G708" s="237"/>
      <c r="H708" s="226"/>
      <c r="I708" s="70"/>
      <c r="J708" s="70"/>
      <c r="K708" s="5"/>
      <c r="L708" s="5"/>
      <c r="M708" s="5"/>
      <c r="N708" s="3"/>
    </row>
    <row r="709" spans="1:14" s="15" customFormat="1" ht="12">
      <c r="A709" s="203" t="s">
        <v>401</v>
      </c>
      <c r="B709" s="203"/>
      <c r="C709" s="203"/>
      <c r="D709" s="204"/>
      <c r="E709" s="215">
        <f aca="true" t="shared" si="60" ref="E709:G711">E710</f>
        <v>100000</v>
      </c>
      <c r="F709" s="215">
        <f t="shared" si="60"/>
        <v>80000</v>
      </c>
      <c r="G709" s="215">
        <f t="shared" si="60"/>
        <v>0</v>
      </c>
      <c r="H709" s="226"/>
      <c r="I709"/>
      <c r="J709"/>
      <c r="K709"/>
      <c r="L709"/>
      <c r="M709" s="5"/>
      <c r="N709" s="3"/>
    </row>
    <row r="710" spans="1:14" s="15" customFormat="1" ht="12.75">
      <c r="A710" s="203"/>
      <c r="B710" s="137">
        <v>42</v>
      </c>
      <c r="C710" s="36" t="s">
        <v>265</v>
      </c>
      <c r="D710" s="107"/>
      <c r="E710" s="211">
        <f t="shared" si="60"/>
        <v>100000</v>
      </c>
      <c r="F710" s="211">
        <f t="shared" si="60"/>
        <v>80000</v>
      </c>
      <c r="G710" s="211">
        <f t="shared" si="60"/>
        <v>0</v>
      </c>
      <c r="H710" s="226"/>
      <c r="I710" s="180"/>
      <c r="J710"/>
      <c r="K710"/>
      <c r="L710"/>
      <c r="M710" s="5"/>
      <c r="N710" s="3"/>
    </row>
    <row r="711" spans="1:14" s="15" customFormat="1" ht="12.75">
      <c r="A711" s="203"/>
      <c r="B711" s="109">
        <v>421</v>
      </c>
      <c r="C711" s="36" t="s">
        <v>290</v>
      </c>
      <c r="D711" s="107"/>
      <c r="E711" s="205">
        <f t="shared" si="60"/>
        <v>100000</v>
      </c>
      <c r="F711" s="205">
        <f t="shared" si="60"/>
        <v>80000</v>
      </c>
      <c r="G711" s="205">
        <f t="shared" si="60"/>
        <v>0</v>
      </c>
      <c r="H711" s="226"/>
      <c r="I711" s="180"/>
      <c r="J711"/>
      <c r="K711"/>
      <c r="L711"/>
      <c r="M711" s="5"/>
      <c r="N711" s="3"/>
    </row>
    <row r="712" spans="1:14" s="15" customFormat="1" ht="12.75">
      <c r="A712" s="3"/>
      <c r="B712" s="70">
        <v>4214</v>
      </c>
      <c r="C712" s="36" t="s">
        <v>324</v>
      </c>
      <c r="D712" s="107"/>
      <c r="E712" s="237">
        <v>100000</v>
      </c>
      <c r="F712" s="237">
        <v>80000</v>
      </c>
      <c r="G712" s="237"/>
      <c r="H712" s="226"/>
      <c r="I712" s="180"/>
      <c r="J712"/>
      <c r="K712"/>
      <c r="L712"/>
      <c r="M712" s="5"/>
      <c r="N712" s="3"/>
    </row>
    <row r="713" spans="1:14" s="15" customFormat="1" ht="12.75">
      <c r="A713" s="177" t="s">
        <v>402</v>
      </c>
      <c r="B713" s="176"/>
      <c r="C713" s="177"/>
      <c r="D713" s="175"/>
      <c r="E713" s="215">
        <f aca="true" t="shared" si="61" ref="E713:G715">E714</f>
        <v>800000</v>
      </c>
      <c r="F713" s="215">
        <f t="shared" si="61"/>
        <v>0</v>
      </c>
      <c r="G713" s="215">
        <f t="shared" si="61"/>
        <v>0</v>
      </c>
      <c r="H713" s="226"/>
      <c r="I713" s="180"/>
      <c r="J713"/>
      <c r="K713"/>
      <c r="L713"/>
      <c r="M713" s="5"/>
      <c r="N713" s="3"/>
    </row>
    <row r="714" spans="1:14" s="15" customFormat="1" ht="12.75">
      <c r="A714" s="177"/>
      <c r="B714" s="206">
        <v>42</v>
      </c>
      <c r="C714" s="203" t="s">
        <v>265</v>
      </c>
      <c r="D714" s="203"/>
      <c r="E714" s="211">
        <f t="shared" si="61"/>
        <v>800000</v>
      </c>
      <c r="F714" s="211">
        <f t="shared" si="61"/>
        <v>0</v>
      </c>
      <c r="G714" s="211">
        <f t="shared" si="61"/>
        <v>0</v>
      </c>
      <c r="H714" s="226"/>
      <c r="I714" s="180"/>
      <c r="J714"/>
      <c r="K714"/>
      <c r="L714"/>
      <c r="M714" s="5"/>
      <c r="N714" s="3"/>
    </row>
    <row r="715" spans="1:14" s="15" customFormat="1" ht="12.75">
      <c r="A715" s="5"/>
      <c r="B715" s="207">
        <v>421</v>
      </c>
      <c r="C715" s="203" t="s">
        <v>290</v>
      </c>
      <c r="D715" s="204"/>
      <c r="E715" s="205">
        <f t="shared" si="61"/>
        <v>800000</v>
      </c>
      <c r="F715" s="205">
        <f t="shared" si="61"/>
        <v>0</v>
      </c>
      <c r="G715" s="205">
        <f t="shared" si="61"/>
        <v>0</v>
      </c>
      <c r="H715" s="226"/>
      <c r="I715" s="180"/>
      <c r="J715"/>
      <c r="K715"/>
      <c r="L715"/>
      <c r="M715" s="5"/>
      <c r="N715" s="3"/>
    </row>
    <row r="716" spans="1:14" s="15" customFormat="1" ht="12.75">
      <c r="A716" s="5"/>
      <c r="B716" s="3">
        <v>4214</v>
      </c>
      <c r="C716" s="203" t="s">
        <v>324</v>
      </c>
      <c r="D716" s="204"/>
      <c r="E716" s="238">
        <v>800000</v>
      </c>
      <c r="F716" s="238"/>
      <c r="G716" s="238"/>
      <c r="H716" s="226"/>
      <c r="I716" s="180"/>
      <c r="J716"/>
      <c r="K716"/>
      <c r="L716"/>
      <c r="M716" s="5"/>
      <c r="N716" s="3"/>
    </row>
    <row r="717" spans="1:14" s="15" customFormat="1" ht="12.75">
      <c r="A717" s="208" t="s">
        <v>403</v>
      </c>
      <c r="B717" s="121"/>
      <c r="C717" s="121"/>
      <c r="D717" s="121"/>
      <c r="E717" s="215">
        <f aca="true" t="shared" si="62" ref="E717:G719">E718</f>
        <v>500000</v>
      </c>
      <c r="F717" s="215">
        <f t="shared" si="62"/>
        <v>0</v>
      </c>
      <c r="G717" s="215">
        <f t="shared" si="62"/>
        <v>0</v>
      </c>
      <c r="H717" s="226">
        <f>F717/E717*100</f>
        <v>0</v>
      </c>
      <c r="I717" s="180"/>
      <c r="J717"/>
      <c r="K717"/>
      <c r="L717"/>
      <c r="M717" s="5"/>
      <c r="N717" s="3"/>
    </row>
    <row r="718" spans="1:14" s="15" customFormat="1" ht="11.25">
      <c r="A718" s="5"/>
      <c r="B718" s="137">
        <v>42</v>
      </c>
      <c r="C718" s="36" t="s">
        <v>265</v>
      </c>
      <c r="D718" s="107"/>
      <c r="E718" s="211">
        <f t="shared" si="62"/>
        <v>500000</v>
      </c>
      <c r="F718" s="211">
        <f t="shared" si="62"/>
        <v>0</v>
      </c>
      <c r="G718" s="211">
        <f t="shared" si="62"/>
        <v>0</v>
      </c>
      <c r="H718" s="226">
        <f>F718/E718*100</f>
        <v>0</v>
      </c>
      <c r="I718" s="70"/>
      <c r="J718" s="70"/>
      <c r="K718" s="5"/>
      <c r="L718" s="5"/>
      <c r="M718" s="5"/>
      <c r="N718" s="3"/>
    </row>
    <row r="719" spans="1:14" s="15" customFormat="1" ht="11.25">
      <c r="A719" s="10"/>
      <c r="B719" s="109">
        <v>421</v>
      </c>
      <c r="C719" s="36" t="s">
        <v>290</v>
      </c>
      <c r="D719" s="107"/>
      <c r="E719" s="205">
        <f t="shared" si="62"/>
        <v>500000</v>
      </c>
      <c r="F719" s="205">
        <f t="shared" si="62"/>
        <v>0</v>
      </c>
      <c r="G719" s="205">
        <f t="shared" si="62"/>
        <v>0</v>
      </c>
      <c r="H719" s="226">
        <f>F719/E719*100</f>
        <v>0</v>
      </c>
      <c r="I719" s="70"/>
      <c r="J719" s="70"/>
      <c r="K719" s="5"/>
      <c r="L719" s="5"/>
      <c r="M719" s="5"/>
      <c r="N719" s="3"/>
    </row>
    <row r="720" spans="1:14" s="15" customFormat="1" ht="11.25">
      <c r="A720" s="181"/>
      <c r="B720" s="70">
        <v>4212</v>
      </c>
      <c r="C720" s="36" t="s">
        <v>294</v>
      </c>
      <c r="D720" s="107"/>
      <c r="E720" s="243">
        <v>500000</v>
      </c>
      <c r="F720" s="243">
        <v>0</v>
      </c>
      <c r="G720" s="243">
        <v>0</v>
      </c>
      <c r="H720" s="226">
        <f>F720/E720*100</f>
        <v>0</v>
      </c>
      <c r="I720" s="70"/>
      <c r="J720" s="70"/>
      <c r="K720" s="5"/>
      <c r="L720" s="5"/>
      <c r="M720" s="5"/>
      <c r="N720" s="3"/>
    </row>
    <row r="721" spans="1:14" s="15" customFormat="1" ht="11.25">
      <c r="A721" s="209" t="s">
        <v>404</v>
      </c>
      <c r="B721" s="181"/>
      <c r="C721" s="181"/>
      <c r="D721" s="181"/>
      <c r="E721" s="215">
        <f aca="true" t="shared" si="63" ref="E721:G723">E722</f>
        <v>9000000</v>
      </c>
      <c r="F721" s="215">
        <f t="shared" si="63"/>
        <v>0</v>
      </c>
      <c r="G721" s="215">
        <f t="shared" si="63"/>
        <v>0</v>
      </c>
      <c r="H721" s="226"/>
      <c r="I721" s="70"/>
      <c r="J721" s="70"/>
      <c r="K721" s="5"/>
      <c r="L721" s="5"/>
      <c r="M721" s="5"/>
      <c r="N721" s="3"/>
    </row>
    <row r="722" spans="1:14" s="15" customFormat="1" ht="11.25">
      <c r="A722" s="181"/>
      <c r="B722" s="137">
        <v>42</v>
      </c>
      <c r="C722" s="36" t="s">
        <v>265</v>
      </c>
      <c r="D722" s="107"/>
      <c r="E722" s="211">
        <f t="shared" si="63"/>
        <v>9000000</v>
      </c>
      <c r="F722" s="211">
        <f t="shared" si="63"/>
        <v>0</v>
      </c>
      <c r="G722" s="211">
        <f t="shared" si="63"/>
        <v>0</v>
      </c>
      <c r="H722" s="226"/>
      <c r="I722" s="26"/>
      <c r="J722" s="70"/>
      <c r="K722" s="5"/>
      <c r="L722" s="5"/>
      <c r="M722" s="5"/>
      <c r="N722" s="3"/>
    </row>
    <row r="723" spans="1:14" s="15" customFormat="1" ht="11.25">
      <c r="A723" s="26"/>
      <c r="B723" s="109">
        <v>421</v>
      </c>
      <c r="C723" s="36" t="s">
        <v>290</v>
      </c>
      <c r="D723" s="107"/>
      <c r="E723" s="205">
        <f t="shared" si="63"/>
        <v>9000000</v>
      </c>
      <c r="F723" s="205">
        <f t="shared" si="63"/>
        <v>0</v>
      </c>
      <c r="G723" s="205">
        <f t="shared" si="63"/>
        <v>0</v>
      </c>
      <c r="H723" s="226"/>
      <c r="I723" s="10"/>
      <c r="J723" s="5"/>
      <c r="K723" s="5"/>
      <c r="L723" s="5"/>
      <c r="M723" s="5"/>
      <c r="N723" s="3"/>
    </row>
    <row r="724" spans="1:14" s="15" customFormat="1" ht="11.25">
      <c r="A724" s="26"/>
      <c r="B724" s="70">
        <v>4212</v>
      </c>
      <c r="C724" s="36" t="s">
        <v>294</v>
      </c>
      <c r="D724" s="107"/>
      <c r="E724" s="239">
        <v>9000000</v>
      </c>
      <c r="F724" s="239"/>
      <c r="G724" s="239"/>
      <c r="H724" s="226"/>
      <c r="I724" s="10"/>
      <c r="J724" s="5"/>
      <c r="K724" s="5"/>
      <c r="L724" s="5"/>
      <c r="M724" s="5"/>
      <c r="N724" s="3"/>
    </row>
    <row r="725" spans="1:14" s="15" customFormat="1" ht="11.25">
      <c r="A725" s="210" t="s">
        <v>405</v>
      </c>
      <c r="B725" s="26"/>
      <c r="C725" s="26"/>
      <c r="D725" s="181"/>
      <c r="E725" s="215">
        <f aca="true" t="shared" si="64" ref="E725:G727">E726</f>
        <v>150000</v>
      </c>
      <c r="F725" s="215">
        <f t="shared" si="64"/>
        <v>250000</v>
      </c>
      <c r="G725" s="215">
        <f t="shared" si="64"/>
        <v>0</v>
      </c>
      <c r="H725" s="226"/>
      <c r="I725" s="10"/>
      <c r="J725" s="5"/>
      <c r="K725" s="5"/>
      <c r="L725" s="5"/>
      <c r="M725" s="5"/>
      <c r="N725" s="3"/>
    </row>
    <row r="726" spans="1:14" s="15" customFormat="1" ht="11.25">
      <c r="A726" s="26"/>
      <c r="B726" s="137">
        <v>42</v>
      </c>
      <c r="C726" s="36" t="s">
        <v>265</v>
      </c>
      <c r="D726" s="107"/>
      <c r="E726" s="211">
        <f t="shared" si="64"/>
        <v>150000</v>
      </c>
      <c r="F726" s="211">
        <f t="shared" si="64"/>
        <v>250000</v>
      </c>
      <c r="G726" s="211">
        <f t="shared" si="64"/>
        <v>0</v>
      </c>
      <c r="H726" s="226"/>
      <c r="I726" s="10"/>
      <c r="J726" s="5"/>
      <c r="K726" s="5"/>
      <c r="L726" s="183"/>
      <c r="M726" s="5"/>
      <c r="N726" s="3"/>
    </row>
    <row r="727" spans="1:14" s="15" customFormat="1" ht="11.25">
      <c r="A727" s="70"/>
      <c r="B727" s="109">
        <v>421</v>
      </c>
      <c r="C727" s="36" t="s">
        <v>290</v>
      </c>
      <c r="D727" s="107"/>
      <c r="E727" s="205">
        <f t="shared" si="64"/>
        <v>150000</v>
      </c>
      <c r="F727" s="205">
        <f t="shared" si="64"/>
        <v>250000</v>
      </c>
      <c r="G727" s="205">
        <f t="shared" si="64"/>
        <v>0</v>
      </c>
      <c r="H727" s="226"/>
      <c r="I727" s="10"/>
      <c r="J727" s="5"/>
      <c r="K727" s="5"/>
      <c r="L727" s="183"/>
      <c r="M727" s="5"/>
      <c r="N727" s="3"/>
    </row>
    <row r="728" spans="1:14" s="15" customFormat="1" ht="11.25">
      <c r="A728" s="2"/>
      <c r="B728" s="70">
        <v>4212</v>
      </c>
      <c r="C728" s="36" t="s">
        <v>294</v>
      </c>
      <c r="D728" s="107"/>
      <c r="E728" s="240">
        <v>150000</v>
      </c>
      <c r="F728" s="240">
        <v>250000</v>
      </c>
      <c r="G728" s="240"/>
      <c r="H728" s="226"/>
      <c r="I728" s="10"/>
      <c r="J728" s="5"/>
      <c r="K728" s="5"/>
      <c r="L728" s="5"/>
      <c r="M728" s="5"/>
      <c r="N728" s="3"/>
    </row>
    <row r="729" spans="1:14" s="15" customFormat="1" ht="12">
      <c r="A729" s="184" t="s">
        <v>406</v>
      </c>
      <c r="B729" s="184"/>
      <c r="C729" s="184"/>
      <c r="D729" s="184"/>
      <c r="E729" s="215">
        <f aca="true" t="shared" si="65" ref="E729:G731">E730</f>
        <v>250000</v>
      </c>
      <c r="F729" s="215">
        <f t="shared" si="65"/>
        <v>250000</v>
      </c>
      <c r="G729" s="215">
        <f t="shared" si="65"/>
        <v>0</v>
      </c>
      <c r="H729" s="226">
        <f>F729/E729*100</f>
        <v>100</v>
      </c>
      <c r="I729" s="10"/>
      <c r="J729" s="5"/>
      <c r="K729" s="5"/>
      <c r="L729" s="5"/>
      <c r="M729" s="5"/>
      <c r="N729" s="3"/>
    </row>
    <row r="730" spans="1:14" s="15" customFormat="1" ht="12">
      <c r="A730" s="184"/>
      <c r="B730" s="137">
        <v>42</v>
      </c>
      <c r="C730" s="36" t="s">
        <v>265</v>
      </c>
      <c r="D730" s="107"/>
      <c r="E730" s="211">
        <f t="shared" si="65"/>
        <v>250000</v>
      </c>
      <c r="F730" s="211">
        <f t="shared" si="65"/>
        <v>250000</v>
      </c>
      <c r="G730" s="211">
        <f t="shared" si="65"/>
        <v>0</v>
      </c>
      <c r="H730" s="226">
        <f>F730/E730*100</f>
        <v>100</v>
      </c>
      <c r="I730" s="5"/>
      <c r="J730" s="5"/>
      <c r="K730" s="5"/>
      <c r="L730" s="5"/>
      <c r="M730" s="5"/>
      <c r="N730" s="3"/>
    </row>
    <row r="731" spans="1:14" s="15" customFormat="1" ht="12">
      <c r="A731" s="185"/>
      <c r="B731" s="109">
        <v>421</v>
      </c>
      <c r="C731" s="36" t="s">
        <v>290</v>
      </c>
      <c r="D731" s="107"/>
      <c r="E731" s="205">
        <f t="shared" si="65"/>
        <v>250000</v>
      </c>
      <c r="F731" s="205">
        <f t="shared" si="65"/>
        <v>250000</v>
      </c>
      <c r="G731" s="205">
        <f t="shared" si="65"/>
        <v>0</v>
      </c>
      <c r="H731" s="226">
        <f>F731/E731*100</f>
        <v>100</v>
      </c>
      <c r="I731" s="5"/>
      <c r="J731" s="5"/>
      <c r="K731" s="5"/>
      <c r="L731" s="5"/>
      <c r="M731" s="5"/>
      <c r="N731" s="3"/>
    </row>
    <row r="732" spans="1:11" ht="12">
      <c r="A732" s="185"/>
      <c r="B732" s="70">
        <v>4212</v>
      </c>
      <c r="C732" s="36" t="s">
        <v>294</v>
      </c>
      <c r="D732" s="107"/>
      <c r="E732" s="241">
        <v>250000</v>
      </c>
      <c r="F732" s="241">
        <v>250000</v>
      </c>
      <c r="G732" s="241">
        <v>0</v>
      </c>
      <c r="H732" s="226">
        <f>F732/E732*100</f>
        <v>100</v>
      </c>
      <c r="I732" s="151"/>
      <c r="J732" s="151"/>
      <c r="K732" s="151"/>
    </row>
    <row r="733" spans="1:11" ht="12">
      <c r="A733" s="185" t="s">
        <v>419</v>
      </c>
      <c r="B733" s="185"/>
      <c r="C733" s="185"/>
      <c r="D733" s="185"/>
      <c r="E733" s="215">
        <f aca="true" t="shared" si="66" ref="E733:G737">E734</f>
        <v>200000</v>
      </c>
      <c r="F733" s="215">
        <f t="shared" si="66"/>
        <v>200000</v>
      </c>
      <c r="G733" s="215">
        <f t="shared" si="66"/>
        <v>0</v>
      </c>
      <c r="H733" s="226"/>
      <c r="I733" s="151"/>
      <c r="J733" s="151"/>
      <c r="K733" s="151"/>
    </row>
    <row r="734" spans="1:11" ht="12">
      <c r="A734" s="185"/>
      <c r="B734" s="110">
        <v>42</v>
      </c>
      <c r="C734" s="70" t="s">
        <v>265</v>
      </c>
      <c r="D734" s="87"/>
      <c r="E734" s="211">
        <f t="shared" si="66"/>
        <v>200000</v>
      </c>
      <c r="F734" s="211">
        <f t="shared" si="66"/>
        <v>200000</v>
      </c>
      <c r="G734" s="211">
        <f t="shared" si="66"/>
        <v>0</v>
      </c>
      <c r="H734" s="226"/>
      <c r="I734" s="151"/>
      <c r="J734" s="151"/>
      <c r="K734" s="151"/>
    </row>
    <row r="735" spans="1:11" ht="12">
      <c r="A735" s="185"/>
      <c r="B735" s="87">
        <v>426</v>
      </c>
      <c r="C735" s="70" t="s">
        <v>308</v>
      </c>
      <c r="D735" s="87"/>
      <c r="E735" s="205">
        <f t="shared" si="66"/>
        <v>200000</v>
      </c>
      <c r="F735" s="205">
        <f t="shared" si="66"/>
        <v>200000</v>
      </c>
      <c r="G735" s="205">
        <f t="shared" si="66"/>
        <v>0</v>
      </c>
      <c r="H735" s="226"/>
      <c r="I735" s="151"/>
      <c r="J735" s="151"/>
      <c r="K735" s="151"/>
    </row>
    <row r="736" spans="1:11" ht="12">
      <c r="A736" s="185"/>
      <c r="B736" s="87">
        <v>4263</v>
      </c>
      <c r="C736" s="70" t="s">
        <v>309</v>
      </c>
      <c r="D736" s="87"/>
      <c r="E736" s="241">
        <v>200000</v>
      </c>
      <c r="F736" s="241">
        <v>200000</v>
      </c>
      <c r="G736" s="241"/>
      <c r="H736" s="226"/>
      <c r="I736" s="151"/>
      <c r="J736" s="151"/>
      <c r="K736" s="151"/>
    </row>
    <row r="737" spans="1:11" ht="12">
      <c r="A737" s="244" t="s">
        <v>418</v>
      </c>
      <c r="B737" s="87"/>
      <c r="C737" s="70"/>
      <c r="D737" s="87"/>
      <c r="E737" s="212"/>
      <c r="F737" s="215">
        <f t="shared" si="66"/>
        <v>1500000</v>
      </c>
      <c r="G737" s="215">
        <f t="shared" si="66"/>
        <v>1411976.08</v>
      </c>
      <c r="H737" s="70"/>
      <c r="I737" s="151"/>
      <c r="J737" s="151"/>
      <c r="K737" s="151"/>
    </row>
    <row r="738" spans="1:11" ht="12">
      <c r="A738" s="185"/>
      <c r="B738" s="110">
        <v>42</v>
      </c>
      <c r="C738" s="70" t="s">
        <v>265</v>
      </c>
      <c r="D738" s="87"/>
      <c r="E738" s="211">
        <f aca="true" t="shared" si="67" ref="E738:G739">E739</f>
        <v>0</v>
      </c>
      <c r="F738" s="211">
        <f t="shared" si="67"/>
        <v>1500000</v>
      </c>
      <c r="G738" s="211">
        <f t="shared" si="67"/>
        <v>1411976.08</v>
      </c>
      <c r="H738" s="184"/>
      <c r="I738" s="151"/>
      <c r="J738" s="151"/>
      <c r="K738" s="151"/>
    </row>
    <row r="739" spans="1:11" ht="12">
      <c r="A739" s="185"/>
      <c r="B739" s="87">
        <v>426</v>
      </c>
      <c r="C739" s="70" t="s">
        <v>308</v>
      </c>
      <c r="D739" s="87"/>
      <c r="E739" s="205">
        <f t="shared" si="67"/>
        <v>0</v>
      </c>
      <c r="F739" s="205">
        <f t="shared" si="67"/>
        <v>1500000</v>
      </c>
      <c r="G739" s="205">
        <f t="shared" si="67"/>
        <v>1411976.08</v>
      </c>
      <c r="H739" s="184"/>
      <c r="I739" s="151"/>
      <c r="J739" s="151"/>
      <c r="K739" s="151"/>
    </row>
    <row r="740" spans="1:11" ht="12">
      <c r="A740" s="185"/>
      <c r="B740" s="87">
        <v>4212</v>
      </c>
      <c r="C740" s="70" t="s">
        <v>294</v>
      </c>
      <c r="D740" s="87"/>
      <c r="E740" s="241">
        <v>0</v>
      </c>
      <c r="F740" s="241">
        <v>1500000</v>
      </c>
      <c r="G740" s="241">
        <v>1411976.08</v>
      </c>
      <c r="H740" s="184"/>
      <c r="I740" s="151"/>
      <c r="J740" s="151"/>
      <c r="K740" s="151"/>
    </row>
    <row r="741" spans="1:11" ht="12">
      <c r="A741" s="5"/>
      <c r="B741" s="5"/>
      <c r="C741" s="5"/>
      <c r="D741" s="175" t="s">
        <v>329</v>
      </c>
      <c r="E741" s="4"/>
      <c r="F741" s="79"/>
      <c r="G741" s="79"/>
      <c r="H741" s="84"/>
      <c r="I741" s="151"/>
      <c r="J741" s="151"/>
      <c r="K741" s="151"/>
    </row>
    <row r="742" spans="1:11" ht="12">
      <c r="A742" s="5"/>
      <c r="B742" s="5" t="s">
        <v>421</v>
      </c>
      <c r="C742" s="5"/>
      <c r="D742" s="4"/>
      <c r="E742" s="4"/>
      <c r="F742" s="79"/>
      <c r="G742" s="79"/>
      <c r="H742" s="84"/>
      <c r="I742" s="151"/>
      <c r="J742" s="151"/>
      <c r="K742" s="151"/>
    </row>
    <row r="743" spans="1:11" ht="12">
      <c r="A743" s="5"/>
      <c r="B743" s="5"/>
      <c r="C743" s="5"/>
      <c r="D743" s="4"/>
      <c r="E743" s="4"/>
      <c r="F743" s="79"/>
      <c r="G743" s="79"/>
      <c r="H743" s="84"/>
      <c r="I743" s="151"/>
      <c r="J743" s="151"/>
      <c r="K743" s="151"/>
    </row>
    <row r="744" spans="1:11" ht="12">
      <c r="A744" s="5"/>
      <c r="B744" s="5"/>
      <c r="C744" s="5"/>
      <c r="D744" s="175" t="s">
        <v>330</v>
      </c>
      <c r="E744" s="4"/>
      <c r="F744" s="79"/>
      <c r="G744" s="79"/>
      <c r="H744" s="84"/>
      <c r="I744" s="151"/>
      <c r="J744" s="151"/>
      <c r="K744" s="151"/>
    </row>
    <row r="745" spans="1:11" ht="12">
      <c r="A745" s="5"/>
      <c r="B745" s="5"/>
      <c r="C745" s="5"/>
      <c r="D745" s="4"/>
      <c r="E745" s="4"/>
      <c r="F745" s="79"/>
      <c r="G745" s="79"/>
      <c r="H745" s="84"/>
      <c r="I745" s="151"/>
      <c r="J745" s="151"/>
      <c r="K745" s="151"/>
    </row>
    <row r="746" spans="1:11" ht="12">
      <c r="A746" s="5"/>
      <c r="B746" s="5" t="s">
        <v>331</v>
      </c>
      <c r="C746" s="5"/>
      <c r="D746" s="4"/>
      <c r="E746" s="4"/>
      <c r="F746" s="79"/>
      <c r="G746" s="79"/>
      <c r="H746" s="84"/>
      <c r="I746" s="151"/>
      <c r="J746" s="151"/>
      <c r="K746" s="151"/>
    </row>
    <row r="747" spans="1:11" ht="12">
      <c r="A747" s="5"/>
      <c r="B747" s="5"/>
      <c r="C747" s="5"/>
      <c r="D747" s="4"/>
      <c r="E747" s="4"/>
      <c r="F747" s="79"/>
      <c r="G747" s="79"/>
      <c r="H747" s="84"/>
      <c r="I747" s="151"/>
      <c r="J747" s="151"/>
      <c r="K747" s="151"/>
    </row>
    <row r="748" spans="1:11" ht="12">
      <c r="A748" s="5"/>
      <c r="B748" s="5"/>
      <c r="C748" s="5"/>
      <c r="D748" s="175" t="s">
        <v>332</v>
      </c>
      <c r="E748" s="4"/>
      <c r="F748" s="79"/>
      <c r="G748" s="79"/>
      <c r="H748" s="84"/>
      <c r="I748" s="151"/>
      <c r="J748" s="151"/>
      <c r="K748" s="151"/>
    </row>
    <row r="749" spans="1:11" ht="12">
      <c r="A749" s="5"/>
      <c r="B749" s="5"/>
      <c r="C749" s="5"/>
      <c r="D749" s="4"/>
      <c r="E749" s="4"/>
      <c r="F749" s="79"/>
      <c r="G749" s="79"/>
      <c r="H749" s="84"/>
      <c r="I749" s="151"/>
      <c r="J749" s="151"/>
      <c r="K749" s="151"/>
    </row>
    <row r="750" spans="1:11" ht="12">
      <c r="A750" s="5"/>
      <c r="B750" s="5" t="s">
        <v>422</v>
      </c>
      <c r="C750" s="5"/>
      <c r="D750" s="4"/>
      <c r="E750" s="4"/>
      <c r="F750" s="79"/>
      <c r="G750" s="79"/>
      <c r="H750" s="84"/>
      <c r="I750" s="151"/>
      <c r="J750" s="151"/>
      <c r="K750" s="151"/>
    </row>
    <row r="751" spans="1:11" ht="12">
      <c r="A751" s="5"/>
      <c r="B751" s="5"/>
      <c r="C751" s="5"/>
      <c r="D751" s="4"/>
      <c r="E751" s="4"/>
      <c r="F751" s="79"/>
      <c r="G751" s="79"/>
      <c r="H751" s="84"/>
      <c r="I751" s="151"/>
      <c r="J751" s="151"/>
      <c r="K751" s="151"/>
    </row>
    <row r="752" spans="1:11" ht="12">
      <c r="A752" s="5"/>
      <c r="B752" s="5"/>
      <c r="C752" s="5"/>
      <c r="D752" s="175" t="s">
        <v>333</v>
      </c>
      <c r="E752" s="4"/>
      <c r="F752" s="79"/>
      <c r="G752" s="79"/>
      <c r="H752" s="84"/>
      <c r="I752" s="151"/>
      <c r="J752" s="151"/>
      <c r="K752" s="151"/>
    </row>
    <row r="753" spans="1:11" ht="12">
      <c r="A753" s="5"/>
      <c r="B753" s="5"/>
      <c r="C753" s="5"/>
      <c r="D753" s="4"/>
      <c r="E753" s="4"/>
      <c r="F753" s="79"/>
      <c r="G753" s="79"/>
      <c r="H753" s="84"/>
      <c r="I753" s="151"/>
      <c r="J753" s="151"/>
      <c r="K753" s="151"/>
    </row>
    <row r="754" spans="1:11" ht="12">
      <c r="A754" s="5"/>
      <c r="B754" s="5" t="s">
        <v>423</v>
      </c>
      <c r="C754" s="5"/>
      <c r="D754" s="4"/>
      <c r="E754" s="4"/>
      <c r="F754" s="79"/>
      <c r="G754" s="79"/>
      <c r="H754" s="84"/>
      <c r="I754" s="151"/>
      <c r="J754" s="151"/>
      <c r="K754" s="151"/>
    </row>
    <row r="755" spans="1:11" ht="12">
      <c r="A755" s="5" t="s">
        <v>424</v>
      </c>
      <c r="B755" s="5"/>
      <c r="C755" s="5"/>
      <c r="D755" s="4"/>
      <c r="E755" s="4"/>
      <c r="F755" s="79"/>
      <c r="G755" s="79"/>
      <c r="H755" s="84"/>
      <c r="I755" s="151"/>
      <c r="J755" s="151"/>
      <c r="K755" s="151"/>
    </row>
    <row r="756" spans="1:11" ht="12">
      <c r="A756" s="5"/>
      <c r="B756" s="5"/>
      <c r="C756" s="5"/>
      <c r="D756" s="4"/>
      <c r="E756" s="4"/>
      <c r="F756" s="79"/>
      <c r="G756" s="79"/>
      <c r="H756" s="84"/>
      <c r="I756" s="151"/>
      <c r="J756" s="151"/>
      <c r="K756" s="151"/>
    </row>
    <row r="757" spans="1:11" ht="12">
      <c r="A757" s="5"/>
      <c r="B757" s="5"/>
      <c r="C757" s="5"/>
      <c r="D757" s="175" t="s">
        <v>334</v>
      </c>
      <c r="E757" s="4"/>
      <c r="F757" s="79"/>
      <c r="G757" s="79"/>
      <c r="H757" s="84"/>
      <c r="I757" s="151"/>
      <c r="J757" s="151"/>
      <c r="K757" s="151"/>
    </row>
    <row r="758" spans="1:11" ht="15">
      <c r="A758" s="176"/>
      <c r="B758" s="177" t="s">
        <v>335</v>
      </c>
      <c r="C758" s="178"/>
      <c r="D758" s="179"/>
      <c r="E758" s="179"/>
      <c r="F758" s="180"/>
      <c r="G758" s="180"/>
      <c r="H758" s="180"/>
      <c r="I758" s="151"/>
      <c r="J758" s="151"/>
      <c r="K758" s="151"/>
    </row>
    <row r="759" spans="1:11" ht="15">
      <c r="A759" s="177" t="s">
        <v>336</v>
      </c>
      <c r="B759" s="176"/>
      <c r="C759" s="178"/>
      <c r="D759" s="178"/>
      <c r="E759" s="179"/>
      <c r="F759" s="179"/>
      <c r="G759" s="179"/>
      <c r="H759" s="180"/>
      <c r="I759" s="151"/>
      <c r="J759" s="151"/>
      <c r="K759" s="151"/>
    </row>
    <row r="760" spans="1:11" ht="9" customHeight="1">
      <c r="A760" s="177"/>
      <c r="B760" s="176"/>
      <c r="C760" s="177"/>
      <c r="D760" s="178"/>
      <c r="E760" s="179"/>
      <c r="F760" s="179"/>
      <c r="G760" s="179"/>
      <c r="H760" s="180"/>
      <c r="I760" s="151"/>
      <c r="J760" s="151"/>
      <c r="K760" s="151"/>
    </row>
    <row r="761" spans="1:11" ht="15" hidden="1">
      <c r="A761" s="177"/>
      <c r="B761" s="176"/>
      <c r="C761" s="177"/>
      <c r="D761" s="178"/>
      <c r="E761" s="179"/>
      <c r="F761" s="179"/>
      <c r="G761" s="179"/>
      <c r="H761" s="180"/>
      <c r="I761" s="151"/>
      <c r="J761" s="151"/>
      <c r="K761" s="151"/>
    </row>
    <row r="762" spans="1:11" ht="18" hidden="1">
      <c r="A762" s="177"/>
      <c r="B762" s="176"/>
      <c r="C762" s="228"/>
      <c r="D762" s="228"/>
      <c r="E762" s="229"/>
      <c r="F762" s="229"/>
      <c r="G762" s="229"/>
      <c r="H762" s="180"/>
      <c r="I762" s="151"/>
      <c r="J762" s="151"/>
      <c r="K762" s="151"/>
    </row>
    <row r="763" spans="1:11" ht="18" hidden="1">
      <c r="A763" s="177"/>
      <c r="B763" s="176"/>
      <c r="C763" s="228"/>
      <c r="D763" s="228"/>
      <c r="E763" s="229"/>
      <c r="F763" s="229"/>
      <c r="G763" s="229"/>
      <c r="H763" s="180"/>
      <c r="I763" s="151"/>
      <c r="J763" s="151"/>
      <c r="K763" s="151"/>
    </row>
    <row r="764" spans="1:11" ht="15" hidden="1">
      <c r="A764" s="177"/>
      <c r="B764" s="176"/>
      <c r="C764" s="177"/>
      <c r="D764" s="178"/>
      <c r="E764" s="179"/>
      <c r="F764" s="179"/>
      <c r="G764" s="179"/>
      <c r="H764" s="180"/>
      <c r="I764" s="151"/>
      <c r="J764" s="151"/>
      <c r="K764" s="151"/>
    </row>
    <row r="765" spans="1:11" ht="15">
      <c r="A765" s="121" t="s">
        <v>337</v>
      </c>
      <c r="B765" s="121"/>
      <c r="C765" s="121"/>
      <c r="D765" s="121"/>
      <c r="E765" s="121"/>
      <c r="F765" s="179"/>
      <c r="G765" s="179"/>
      <c r="H765" s="180"/>
      <c r="I765" s="151"/>
      <c r="J765" s="151"/>
      <c r="K765" s="151"/>
    </row>
    <row r="766" spans="1:11" ht="15">
      <c r="A766" s="177"/>
      <c r="B766" s="176"/>
      <c r="C766" s="177"/>
      <c r="D766" s="178"/>
      <c r="E766" s="179"/>
      <c r="F766" s="179"/>
      <c r="G766" s="179"/>
      <c r="H766" s="180"/>
      <c r="I766" s="151"/>
      <c r="J766" s="151"/>
      <c r="K766" s="151"/>
    </row>
    <row r="767" spans="1:11" ht="15">
      <c r="A767" s="177"/>
      <c r="B767" s="176"/>
      <c r="C767" s="177"/>
      <c r="D767" s="175" t="s">
        <v>338</v>
      </c>
      <c r="E767" s="179"/>
      <c r="F767" s="179"/>
      <c r="G767" s="179"/>
      <c r="H767" s="180"/>
      <c r="I767" s="151"/>
      <c r="J767" s="151"/>
      <c r="K767" s="151"/>
    </row>
    <row r="768" spans="1:11" ht="15">
      <c r="A768" s="177"/>
      <c r="B768" s="176"/>
      <c r="C768" s="177"/>
      <c r="D768" s="178"/>
      <c r="E768" s="179"/>
      <c r="F768" s="179"/>
      <c r="G768" s="179"/>
      <c r="H768" s="180"/>
      <c r="I768" s="151"/>
      <c r="J768" s="151"/>
      <c r="K768" s="151"/>
    </row>
    <row r="769" spans="1:11" ht="12">
      <c r="A769" s="5"/>
      <c r="B769" s="110" t="s">
        <v>420</v>
      </c>
      <c r="C769" s="110"/>
      <c r="D769" s="110"/>
      <c r="E769" s="110"/>
      <c r="F769" s="79"/>
      <c r="G769" s="79"/>
      <c r="H769" s="84"/>
      <c r="I769" s="151"/>
      <c r="J769" s="151"/>
      <c r="K769" s="151"/>
    </row>
    <row r="770" spans="1:11" ht="12">
      <c r="A770" s="5"/>
      <c r="B770" s="5"/>
      <c r="C770" s="5"/>
      <c r="D770" s="4"/>
      <c r="E770" s="4"/>
      <c r="F770" s="79"/>
      <c r="G770" s="79"/>
      <c r="H770" s="84"/>
      <c r="I770" s="151"/>
      <c r="J770" s="151"/>
      <c r="K770" s="151"/>
    </row>
    <row r="771" spans="1:11" ht="12" customHeight="1">
      <c r="A771" s="121"/>
      <c r="B771" s="121"/>
      <c r="C771" s="121"/>
      <c r="D771" s="121"/>
      <c r="E771" s="121"/>
      <c r="F771" s="79"/>
      <c r="G771" s="79"/>
      <c r="H771" s="84"/>
      <c r="I771" s="151"/>
      <c r="J771" s="151"/>
      <c r="K771" s="151"/>
    </row>
    <row r="772" spans="1:11" ht="12" hidden="1">
      <c r="A772" s="5"/>
      <c r="B772" s="110"/>
      <c r="C772" s="110"/>
      <c r="D772" s="110"/>
      <c r="E772" s="110"/>
      <c r="F772" s="79"/>
      <c r="G772" s="79"/>
      <c r="H772" s="84"/>
      <c r="I772" s="151"/>
      <c r="J772" s="151"/>
      <c r="K772" s="151"/>
    </row>
    <row r="773" spans="1:11" ht="12">
      <c r="A773" s="10"/>
      <c r="B773" s="10"/>
      <c r="C773" s="10"/>
      <c r="D773" s="144" t="s">
        <v>339</v>
      </c>
      <c r="E773" s="175"/>
      <c r="F773" s="34"/>
      <c r="G773" s="34"/>
      <c r="H773" s="25"/>
      <c r="I773" s="151"/>
      <c r="J773" s="151"/>
      <c r="K773" s="151"/>
    </row>
    <row r="774" spans="1:11" ht="12">
      <c r="A774" s="181"/>
      <c r="B774" s="181"/>
      <c r="C774" s="181"/>
      <c r="D774" s="144" t="s">
        <v>340</v>
      </c>
      <c r="E774" s="181"/>
      <c r="F774" s="34"/>
      <c r="G774" s="34"/>
      <c r="H774" s="182"/>
      <c r="I774" s="151"/>
      <c r="J774" s="151"/>
      <c r="K774" s="151"/>
    </row>
    <row r="775" spans="1:11" ht="3" customHeight="1">
      <c r="A775" s="181"/>
      <c r="B775" s="181"/>
      <c r="C775" s="181"/>
      <c r="D775" s="181"/>
      <c r="E775" s="181"/>
      <c r="F775" s="34"/>
      <c r="G775" s="34"/>
      <c r="H775" s="182"/>
      <c r="I775" s="151"/>
      <c r="J775" s="151"/>
      <c r="K775" s="151"/>
    </row>
    <row r="776" spans="1:11" ht="12">
      <c r="A776" s="181" t="s">
        <v>432</v>
      </c>
      <c r="B776" s="181"/>
      <c r="C776" s="181"/>
      <c r="D776" s="181"/>
      <c r="E776" s="181"/>
      <c r="F776" s="25"/>
      <c r="G776" s="25"/>
      <c r="H776" s="182"/>
      <c r="I776" s="151"/>
      <c r="J776" s="151"/>
      <c r="K776" s="151"/>
    </row>
    <row r="777" spans="1:8" ht="12">
      <c r="A777" s="26" t="s">
        <v>433</v>
      </c>
      <c r="B777" s="26"/>
      <c r="C777" s="26"/>
      <c r="D777" s="181"/>
      <c r="E777" s="181"/>
      <c r="F777" s="25"/>
      <c r="G777" s="25"/>
      <c r="H777" s="25"/>
    </row>
    <row r="778" spans="1:8" ht="12">
      <c r="A778" s="26" t="s">
        <v>434</v>
      </c>
      <c r="B778" s="26"/>
      <c r="C778" s="26"/>
      <c r="D778" s="181"/>
      <c r="E778" s="181"/>
      <c r="F778" s="25"/>
      <c r="G778" s="25"/>
      <c r="H778" s="25"/>
    </row>
    <row r="779" spans="1:8" ht="12">
      <c r="A779" s="26"/>
      <c r="B779" s="26"/>
      <c r="C779" s="26"/>
      <c r="D779" s="181"/>
      <c r="E779" s="181"/>
      <c r="F779" s="25"/>
      <c r="G779" s="25"/>
      <c r="H779" s="25" t="s">
        <v>341</v>
      </c>
    </row>
    <row r="780" spans="1:8" ht="22.5" customHeight="1">
      <c r="A780" s="26"/>
      <c r="B780" s="26"/>
      <c r="C780" s="26"/>
      <c r="D780" s="181"/>
      <c r="E780" s="181"/>
      <c r="F780" s="25"/>
      <c r="G780" s="25"/>
      <c r="H780" s="25" t="s">
        <v>342</v>
      </c>
    </row>
    <row r="781" spans="1:8" ht="12">
      <c r="A781" s="70"/>
      <c r="B781" s="70"/>
      <c r="C781" s="70"/>
      <c r="D781" s="110"/>
      <c r="E781" s="110"/>
      <c r="F781" s="84"/>
      <c r="G781" s="84"/>
      <c r="H781" s="84"/>
    </row>
  </sheetData>
  <sheetProtection selectLockedCells="1" selectUnlockedCells="1"/>
  <mergeCells count="36">
    <mergeCell ref="A313:K313"/>
    <mergeCell ref="A314:K314"/>
    <mergeCell ref="A315:L315"/>
    <mergeCell ref="A321:J321"/>
    <mergeCell ref="A323:J323"/>
    <mergeCell ref="A364:C364"/>
    <mergeCell ref="A301:K301"/>
    <mergeCell ref="A302:K302"/>
    <mergeCell ref="A303:M303"/>
    <mergeCell ref="A304:M304"/>
    <mergeCell ref="A308:L308"/>
    <mergeCell ref="A311:K311"/>
    <mergeCell ref="A291:L291"/>
    <mergeCell ref="A292:M292"/>
    <mergeCell ref="A293:M293"/>
    <mergeCell ref="A295:K295"/>
    <mergeCell ref="A297:K297"/>
    <mergeCell ref="A299:K299"/>
    <mergeCell ref="A270:K270"/>
    <mergeCell ref="A272:K272"/>
    <mergeCell ref="A275:K275"/>
    <mergeCell ref="A277:K277"/>
    <mergeCell ref="A280:L280"/>
    <mergeCell ref="A289:K289"/>
    <mergeCell ref="A248:M248"/>
    <mergeCell ref="A260:K260"/>
    <mergeCell ref="A262:K262"/>
    <mergeCell ref="A264:K264"/>
    <mergeCell ref="A266:K266"/>
    <mergeCell ref="A268:K268"/>
    <mergeCell ref="C43:D43"/>
    <mergeCell ref="A236:M236"/>
    <mergeCell ref="A238:M238"/>
    <mergeCell ref="A240:K240"/>
    <mergeCell ref="A242:K242"/>
    <mergeCell ref="A246:M246"/>
  </mergeCells>
  <printOptions/>
  <pageMargins left="0.5513888888888889" right="0.5513888888888889" top="0.19652777777777777" bottom="0.19652777777777777" header="0.5118055555555555" footer="0.511805555555555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2020-07-07T13:34:17Z</cp:lastPrinted>
  <dcterms:created xsi:type="dcterms:W3CDTF">2020-05-15T09:47:16Z</dcterms:created>
  <dcterms:modified xsi:type="dcterms:W3CDTF">2020-07-07T13:34:36Z</dcterms:modified>
  <cp:category/>
  <cp:version/>
  <cp:contentType/>
  <cp:contentStatus/>
</cp:coreProperties>
</file>